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\\VICTOR\doctrabajo$\2021-2027\"/>
    </mc:Choice>
  </mc:AlternateContent>
  <xr:revisionPtr revIDLastSave="0" documentId="13_ncr:1_{9F9AD5B8-F4FB-476F-A99A-7CDF5C571D86}" xr6:coauthVersionLast="47" xr6:coauthVersionMax="47" xr10:uidLastSave="{00000000-0000-0000-0000-000000000000}"/>
  <bookViews>
    <workbookView xWindow="20370" yWindow="-120" windowWidth="29040" windowHeight="15720" firstSheet="1" activeTab="2" xr2:uid="{00000000-000D-0000-FFFF-FFFF00000000}"/>
  </bookViews>
  <sheets>
    <sheet name="PASAJES LOCALES (6)" sheetId="9" state="hidden" r:id="rId1"/>
    <sheet name="ANEXO7. DCPL" sheetId="1" r:id="rId2"/>
    <sheet name="ANEXO 8. RPL" sheetId="2" r:id="rId3"/>
    <sheet name="PASAJES LOCALES (2)" sheetId="5" state="hidden" r:id="rId4"/>
    <sheet name="PASAJES LOCALES (3)" sheetId="6" state="hidden" r:id="rId5"/>
    <sheet name="PASAJES LOCALES (4)" sheetId="7" state="hidden" r:id="rId6"/>
    <sheet name="PASAJES LOCALES (5)" sheetId="8" state="hidden" r:id="rId7"/>
  </sheets>
  <definedNames>
    <definedName name="_xlnm._FilterDatabase" localSheetId="2" hidden="1">'ANEXO 8. RPL'!$D$6:$D$22</definedName>
    <definedName name="_xlnm._FilterDatabase" localSheetId="3" hidden="1">'PASAJES LOCALES (2)'!$B$8:$G$48</definedName>
    <definedName name="_xlnm._FilterDatabase" localSheetId="4" hidden="1">'PASAJES LOCALES (3)'!$B$8:$G$48</definedName>
    <definedName name="_xlnm._FilterDatabase" localSheetId="5" hidden="1">'PASAJES LOCALES (4)'!$B$8:$G$22</definedName>
    <definedName name="_xlnm._FilterDatabase" localSheetId="6" hidden="1">'PASAJES LOCALES (5)'!$B$8:$G$43</definedName>
    <definedName name="_xlnm._FilterDatabase" localSheetId="0" hidden="1">'PASAJES LOCALES (6)'!$B$8:$G$70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8" i="1" l="1"/>
  <c r="B17" i="1"/>
  <c r="D24" i="2"/>
  <c r="D31" i="1" l="1"/>
  <c r="B12" i="1"/>
  <c r="B13" i="1" s="1"/>
  <c r="B14" i="1" s="1"/>
  <c r="B15" i="1" s="1"/>
  <c r="B16" i="1" s="1"/>
  <c r="F68" i="9" l="1"/>
  <c r="F66" i="9"/>
  <c r="F62" i="9"/>
  <c r="F60" i="9"/>
  <c r="F59" i="9"/>
  <c r="F57" i="9"/>
  <c r="F55" i="9"/>
  <c r="F54" i="9"/>
  <c r="F53" i="9"/>
  <c r="F52" i="9"/>
  <c r="F51" i="9"/>
  <c r="F44" i="9"/>
  <c r="F41" i="9"/>
  <c r="F40" i="9"/>
  <c r="F39" i="9"/>
  <c r="F38" i="9"/>
  <c r="F34" i="9"/>
  <c r="F31" i="9"/>
  <c r="F30" i="9"/>
  <c r="F69" i="9" s="1"/>
  <c r="F22" i="9"/>
  <c r="F17" i="9"/>
  <c r="F14" i="9"/>
  <c r="F13" i="9"/>
  <c r="F9" i="9"/>
  <c r="H5" i="9"/>
  <c r="K4" i="9"/>
  <c r="E69" i="8" l="1"/>
  <c r="F41" i="8"/>
  <c r="F36" i="8"/>
  <c r="F35" i="8"/>
  <c r="F34" i="8"/>
  <c r="F33" i="8"/>
  <c r="F31" i="8"/>
  <c r="F29" i="8"/>
  <c r="F28" i="8"/>
  <c r="F27" i="8"/>
  <c r="F22" i="8"/>
  <c r="F15" i="8"/>
  <c r="F9" i="8"/>
  <c r="F42" i="8" s="1"/>
  <c r="F45" i="5"/>
  <c r="F29" i="5"/>
  <c r="F31" i="5"/>
  <c r="F20" i="7"/>
  <c r="F18" i="7"/>
  <c r="F13" i="7"/>
  <c r="F11" i="7"/>
  <c r="I21" i="7" s="1"/>
  <c r="K21" i="7" s="1"/>
  <c r="E48" i="7"/>
  <c r="F17" i="7"/>
  <c r="F15" i="7"/>
  <c r="F45" i="6"/>
  <c r="F9" i="6"/>
  <c r="F15" i="6"/>
  <c r="F22" i="6"/>
  <c r="F27" i="6"/>
  <c r="F31" i="6"/>
  <c r="F32" i="6"/>
  <c r="F34" i="6"/>
  <c r="F36" i="6"/>
  <c r="F46" i="6"/>
  <c r="F41" i="6"/>
  <c r="F40" i="6"/>
  <c r="F39" i="6"/>
  <c r="F38" i="6"/>
  <c r="F29" i="6"/>
  <c r="F15" i="5"/>
  <c r="F41" i="5"/>
  <c r="F40" i="5"/>
  <c r="F39" i="5"/>
  <c r="F38" i="5"/>
  <c r="F36" i="5"/>
  <c r="F34" i="5"/>
  <c r="F32" i="5"/>
  <c r="F27" i="5"/>
  <c r="F22" i="5"/>
  <c r="F21" i="7" l="1"/>
  <c r="I42" i="8"/>
  <c r="F47" i="6"/>
  <c r="F46" i="5" l="1"/>
  <c r="F9" i="5"/>
  <c r="F47" i="5" s="1"/>
</calcChain>
</file>

<file path=xl/sharedStrings.xml><?xml version="1.0" encoding="utf-8"?>
<sst xmlns="http://schemas.openxmlformats.org/spreadsheetml/2006/main" count="657" uniqueCount="197">
  <si>
    <t>ADSCRIPCIÓN</t>
  </si>
  <si>
    <t>JEFE DIRECTOR</t>
  </si>
  <si>
    <t>NOMBRE</t>
  </si>
  <si>
    <t>MONTO INDIVIDUAL</t>
  </si>
  <si>
    <t>MONTO TOTAL POR DIRECCIÓN</t>
  </si>
  <si>
    <t>FOLIO</t>
  </si>
  <si>
    <t>Hiram Portillo Gaytán</t>
  </si>
  <si>
    <t>Karen Elizabeth Coria González</t>
  </si>
  <si>
    <t>Laura Gabriela Pedroza Montaño</t>
  </si>
  <si>
    <t>Jorge Luis Calderón Hernández</t>
  </si>
  <si>
    <t>ÓRGANO INTERNO DE CONTROL "I" (SECRETARÍA DE EDUCACIÓN)</t>
  </si>
  <si>
    <t>Oralia Sánchez Cruz</t>
  </si>
  <si>
    <t>LFHC</t>
  </si>
  <si>
    <t>Antonio Plancarte Andrade</t>
  </si>
  <si>
    <t>LIC. CLEOTILDE TORRES PIÑA</t>
  </si>
  <si>
    <t>LIC. FELIPE MARÍN RUÍZ</t>
  </si>
  <si>
    <t>María de Lourdes Larios León</t>
  </si>
  <si>
    <t>Maribel Resendiz Corona</t>
  </si>
  <si>
    <t>L.A.E. RAÚL REBOLLAR RAMOS</t>
  </si>
  <si>
    <t>Karina Rangel Bedolla</t>
  </si>
  <si>
    <t>LIC. SURIEL NETZARI VELARDE CÁRDENAS</t>
  </si>
  <si>
    <t>Paola Saray Romero García</t>
  </si>
  <si>
    <t>TOTAL =</t>
  </si>
  <si>
    <t>Rodrigo Sarael Medina Nieves</t>
  </si>
  <si>
    <t>C.P. EDITH ELIZABETH MAGAÑA ZAVALA</t>
  </si>
  <si>
    <t>Cuitlahuac Romero Villanueva</t>
  </si>
  <si>
    <t>UNIDAD ESPECIALIZADA DE ENTREGA-RECEPCIÓN</t>
  </si>
  <si>
    <t>Oscar Guadalupe Torales Berruecos</t>
  </si>
  <si>
    <t>José María Sánchez Rangel</t>
  </si>
  <si>
    <t>Ayin Coram García Díaz</t>
  </si>
  <si>
    <t>C.P. JAIME CORONA TINOCO</t>
  </si>
  <si>
    <t>Carlos Alberto Guzmán Crisantos</t>
  </si>
  <si>
    <t>José de Jesús Meléndez Valades</t>
  </si>
  <si>
    <t>Oscar Hernández Venegas</t>
  </si>
  <si>
    <t>Ignacio Vargas Castillo</t>
  </si>
  <si>
    <t>Citlali Ocampo Ayala</t>
  </si>
  <si>
    <t>Zuleika Hernández Martínez</t>
  </si>
  <si>
    <t>José Luis Torres Robledo</t>
  </si>
  <si>
    <t>LIC. OSIRIS BRISA TAPIA MARTÍNEZ</t>
  </si>
  <si>
    <t>María Eugenia Landa Bravo</t>
  </si>
  <si>
    <t>Jacqueline Walker Ponce</t>
  </si>
  <si>
    <t>DEPARTAMENTO DE SUBSTANTACIÓN  OIC A</t>
  </si>
  <si>
    <t>LIC. VERÓNICA RODRÍGUEZ ARIAS</t>
  </si>
  <si>
    <t>Elizabeth Rodríguez Rico</t>
  </si>
  <si>
    <t>DIRECCIÓN DE AUDITORIA GUBERNAMENTAL (UNIDAD ESPECIALIZADA DE AUDITIRIA Y EVELUACIÓN PARAESTATAL)</t>
  </si>
  <si>
    <t>ÓRGANO INTERNO DE CONTRL D (SSP)</t>
  </si>
  <si>
    <t>ÓRGANO INTERNO DE CONTROL DE LA SECRETARÍA DE CONTRALORÍA B</t>
  </si>
  <si>
    <t xml:space="preserve">ÓRGANO INTERNO DE CONTROL"J" </t>
  </si>
  <si>
    <t>Viviana Martínez Villavicedncio</t>
  </si>
  <si>
    <t>OscarGuadalupe Torales Berruecos</t>
  </si>
  <si>
    <t>Juan Carlos Oregel Ríos</t>
  </si>
  <si>
    <t>José Guadalupe Solorio Solorio</t>
  </si>
  <si>
    <t>Armando Lucio López</t>
  </si>
  <si>
    <t>Jesús Giovanni Medina</t>
  </si>
  <si>
    <t>DEPARTAMENTO DE INVESTIAGACIÓN DEL ÓRGANO INTERNO DE CONTROL "J"</t>
  </si>
  <si>
    <t>LIC. FRANCISCO JAVIER JIMÉNEZ REBOLLAR</t>
  </si>
  <si>
    <t>Lorena Santibáñez Pineda</t>
  </si>
  <si>
    <t xml:space="preserve">ÓRGANO INTERNO DE CONTROL DE LA SECRETARÍA DE CONTRALORÍA "E" DEPARTAMENTO DE SUBSTANTACIÓN </t>
  </si>
  <si>
    <t>Ivon Nava Caballero</t>
  </si>
  <si>
    <t>Ma. Marisol Hernández Albarrán</t>
  </si>
  <si>
    <t>Matilde Cruz Guzman</t>
  </si>
  <si>
    <t>Austreberto Salgado Ordoñex</t>
  </si>
  <si>
    <t>UNIDAD ESPECIALIZADA EN LICITACIONES</t>
  </si>
  <si>
    <t>LIC. MARIELA CELENE LÓPEZ GARCÍA</t>
  </si>
  <si>
    <t>María Guadalupe lópez Guzmán</t>
  </si>
  <si>
    <t>Cittlali Ocampo Ayala</t>
  </si>
  <si>
    <t>LIC. PAULINA MAHELET COUTO CARDONA</t>
  </si>
  <si>
    <t>David Guijosa Ramírez</t>
  </si>
  <si>
    <t>Betzy Lizbeth Martínez Mozqueda</t>
  </si>
  <si>
    <t>Nancy Gabriela Dimas Chacón</t>
  </si>
  <si>
    <t>Marina Huerta Cruz</t>
  </si>
  <si>
    <t>C.P. MaRÍA ELENA GALVÁN CHÁVEZ</t>
  </si>
  <si>
    <t>Cecilia Cazarez Aguilar</t>
  </si>
  <si>
    <t>ÓRGANO INTERNO DE CONTROL DE LA SECRETARÍA DE CONTRALORÍA "E" DEPARTAMENTO DE RESOLUCIÓN Y MEDIOS DE IMPUGNACIÓN</t>
  </si>
  <si>
    <t>Noel Gabael Sanchéz García</t>
  </si>
  <si>
    <t>ÓRGANO INTERNO DE CONTROL G</t>
  </si>
  <si>
    <t>C.P. REYNALDO ROBERTO LÓPEZ GONZÁLEZ</t>
  </si>
  <si>
    <t>Fernando Posadas Sánchez</t>
  </si>
  <si>
    <t xml:space="preserve">ÓRGANO INTERNO DE CONTROL "F" DEPARTAMENTO DE RESOLUCIÓN Y MEDIOS DE IMPUGNACIÓN </t>
  </si>
  <si>
    <t xml:space="preserve">ÓRGANO INTERNO DE CONTROL "K" </t>
  </si>
  <si>
    <t>Benjamín Rojas Mena</t>
  </si>
  <si>
    <t>DIRECCIÓN DE NORMATIVIDAD Y EVALUACIÓN DE LA GESTIÓN PÚBLICA</t>
  </si>
  <si>
    <t>Lic Áyde Erika Barajas Linares</t>
  </si>
  <si>
    <t>Efraín Arellano García</t>
  </si>
  <si>
    <t>DELEGACIÓN ADMINISTRATIVA (DEPARTAMENTO DE RECURSOS FINANCIEROS)</t>
  </si>
  <si>
    <t>Victor Ferreyra Melo</t>
  </si>
  <si>
    <t>LIC. LUIS FERNANDO HERNANDEZ CARRILLO</t>
  </si>
  <si>
    <t>Enrique Castillo Rojas</t>
  </si>
  <si>
    <t>Geraldine Mendoza Alvarado</t>
  </si>
  <si>
    <t>María Magdalena Macedo Estrada</t>
  </si>
  <si>
    <t>L.A.. SANDRA IVERIA ROSAS CERVANTES</t>
  </si>
  <si>
    <t>ÓRGANO INTERNO DE CONTROL D (SSP)</t>
  </si>
  <si>
    <t>ÓRGANO INTERNO DE CONTRL C</t>
  </si>
  <si>
    <t>PASAJES EROGADOS DEL 01 AL 31 DE MARZO DEL 2024</t>
  </si>
  <si>
    <t>Morelia, Mich, a 13 de abril del 2024</t>
  </si>
  <si>
    <t>ENLACE JURIDICO</t>
  </si>
  <si>
    <t>LIC. MARTHA LILIA AVALOS G+OMEZ</t>
  </si>
  <si>
    <t>Emiliano Martínez Ocampo</t>
  </si>
  <si>
    <t>LIC. MARTHA LILIA AVALOS GÓMEZ</t>
  </si>
  <si>
    <t>UNIDAD ESPECIALIZADA EN AUDITORÍA Y EVALUACIÓN CENTRALIZADA</t>
  </si>
  <si>
    <t xml:space="preserve">ÓRGANO INTERNO DE CONTROL DE LA SECRETARÍA DE CONTRALORÍA "E" </t>
  </si>
  <si>
    <t>¨Perla Navil Rodríguez Reyes</t>
  </si>
  <si>
    <t xml:space="preserve">ÓRGANO INTERNO DE CONTROL G Departamento de Investigación y Denuncias </t>
  </si>
  <si>
    <t>LIC. BERTA DEYANIRA ACEVES GRRCÍA</t>
  </si>
  <si>
    <t>Gustavo Martínez Solis</t>
  </si>
  <si>
    <t>L.A. CESAR ESTEBAN GUEDEA GONZÁLEZ</t>
  </si>
  <si>
    <t>Araceli Arias Morras</t>
  </si>
  <si>
    <t>LIC. LUIS FERNANDO HERNÁNDEZ CARRILLO</t>
  </si>
  <si>
    <t>Víctor Ferreyra Melo</t>
  </si>
  <si>
    <t>María Magadalena Macedo Estrada</t>
  </si>
  <si>
    <t>Geraldine mendoza Alvarado</t>
  </si>
  <si>
    <t>ÓRGANO INTERNO DE CONTRO J</t>
  </si>
  <si>
    <t>Lorena Santibañez Pineda</t>
  </si>
  <si>
    <t>Noel Gabel Sánchez Villaseñor</t>
  </si>
  <si>
    <t>ÓRGANO INTERNO DE CONTROL H</t>
  </si>
  <si>
    <t>LIC. LEUMIM VERA MEDINA</t>
  </si>
  <si>
    <t>Salvador Axel Zavala Morales</t>
  </si>
  <si>
    <t>Slovennia Macias Pureco</t>
  </si>
  <si>
    <t>DELEGACIÓN ADMINISTRATIVA (DEPARTAMENTO DE RECURSOS MATERIAALES Y GESTIÓN DE ARCHIVO)</t>
  </si>
  <si>
    <t>Diana Laura Rivera Castañeda</t>
  </si>
  <si>
    <t>Esteban Oswaldo Centeno Sepulveda</t>
  </si>
  <si>
    <t>C.P. JUAN SILVA AVALOS</t>
  </si>
  <si>
    <t>DIRECCIÓN DE AUDITORÍA GUBRNAMENTAL</t>
  </si>
  <si>
    <t>M.D. LILIAN ISABEL LEÓN NAVA</t>
  </si>
  <si>
    <t>Eva Iliana León Nava</t>
  </si>
  <si>
    <t>ÓRGANO INTERNO DE CONTROL C (DEPARTAMENTO DE INVESTIGACIÓN Y DENUNCIAS)</t>
  </si>
  <si>
    <t>MTRA. MARÍA ELIZABETH RAMOS REBOLLAR</t>
  </si>
  <si>
    <t>Patricia Aguilar Medina</t>
  </si>
  <si>
    <t>DIRECCIÓN DE AUDITORÍA GUBRNAMENTAL (UNIDAD ESPECIALIZADA DE AUDITORÍA Y EVALUACIÓN PARAESTATAL)</t>
  </si>
  <si>
    <t>Lorena López Alvarado</t>
  </si>
  <si>
    <t xml:space="preserve">ÓRGANO INTERNO DE CONTROL F DEPARTAMENO DE RESOLUCIÓN Y MEDIOS DE IMPUGNACIÓN </t>
  </si>
  <si>
    <t xml:space="preserve">ÓRGANO INTERNO DE CONTROL F DEPARTAMENTO DE SUBSTANTACIÓN </t>
  </si>
  <si>
    <t xml:space="preserve">ÓRGANO INTERNO DE CONTROL F DEPARTAMENTO DE INVESTIGACIÓN Y DENUNCIAS </t>
  </si>
  <si>
    <t xml:space="preserve"> ÓRGANO INTERNO DE CONTROL F DEPARTAMENTO DE INVESTIGACIÓN Y DENUNCIAS </t>
  </si>
  <si>
    <t>LIC. MA. DE JESÚS VELAZQUUEZ ARENAS</t>
  </si>
  <si>
    <t>ÓRGANO INTERNO DE CONTROL DE LA SECRETARÍA DE CONTRALORÍA B DEPARTAMENTO DE INVESTIGACIÓN Y DENUNCIAS</t>
  </si>
  <si>
    <t>María Mayanín Martínez Manríquez</t>
  </si>
  <si>
    <t>UNIDAD ESPECIALIZADA DE ENTREGA-RECEPCIÓN (DEPENDIENTE DE LA DIRECCIÓN DE AUDITORIA GUBERNAMENTAL</t>
  </si>
  <si>
    <t>LIC. SANDRA IVERIA ROSAS CERVANTES</t>
  </si>
  <si>
    <t>Teresita Aguilar Ponce de León</t>
  </si>
  <si>
    <t>ÓRGANO INTERNO DE CONTROL DE LA SECRETARÍA DE CONTRALORÍA B DEPARTAMENTO DE SUBSTANCIACIÓN</t>
  </si>
  <si>
    <t>L.A. ROSA ELENA CEDEÑO DÍAZ</t>
  </si>
  <si>
    <t>ÓRGANO INTERNO DE CONTROL A (DEPARTAMENTO DE RESOLUCUÓN Y MEDIOS DE IMPUGNACIÓN).</t>
  </si>
  <si>
    <t>Carlos Vizcarra Santillan</t>
  </si>
  <si>
    <t>Cinthia Hernández Gallegos</t>
  </si>
  <si>
    <t>María del Rosario Morales Hernández</t>
  </si>
  <si>
    <t>Jocelyn García Carapia</t>
  </si>
  <si>
    <t>Lic. Camila Guizar Beltrán</t>
  </si>
  <si>
    <t>Carolina Pérez Juárez</t>
  </si>
  <si>
    <t xml:space="preserve">UNIDAD ESPECIALIZADA DE AUDITORÍA Y EVELUACIÓN CENTRALIZADA </t>
  </si>
  <si>
    <t>C.P. OCTAVIO JIMENEZ MUÑOZ</t>
  </si>
  <si>
    <t>Concepción Miriam Arevalo Sanchez</t>
  </si>
  <si>
    <t>Yolanda Calderón García</t>
  </si>
  <si>
    <t>Mayra Hessen Cardenas Ramos</t>
  </si>
  <si>
    <t>Maraia Elena Orozco Acosta</t>
  </si>
  <si>
    <t>Faviola Luviano Gallegos</t>
  </si>
  <si>
    <t>ÓRGANO INTERNO DE CONTROL "K"</t>
  </si>
  <si>
    <t>LIC PAULINA MAHELET COUTO CARDONA</t>
  </si>
  <si>
    <t>Marco Vinicio Alvarez Palomares</t>
  </si>
  <si>
    <t>Cecilia Cazares Aguilar</t>
  </si>
  <si>
    <t>PASAJES EROGADOS DEL 01 AL 30 SEPTIEMBRE DEL 2024</t>
  </si>
  <si>
    <t>Morelia, Mich, a 08  de octure del 2024</t>
  </si>
  <si>
    <t>DOCUMENTO DE COMPROBACIÓN DE PASAJES LOCALES (DCPL)</t>
  </si>
  <si>
    <t>UPP:</t>
  </si>
  <si>
    <t>FECHA DE ELABORACIÓN</t>
  </si>
  <si>
    <t>DÍA</t>
  </si>
  <si>
    <t>MES</t>
  </si>
  <si>
    <t>AÑO</t>
  </si>
  <si>
    <t>RELACIÓN CONSOLIDADA DE GASTOS POR EMPLEADO</t>
  </si>
  <si>
    <t>UR: XX. XXXXXXXXXXXXXXX</t>
  </si>
  <si>
    <t>XX</t>
  </si>
  <si>
    <t>XXXX</t>
  </si>
  <si>
    <t xml:space="preserve">SE RECIBIÓ DE LA DELEGACIÓN ADMINISTRATIVA LA CANTIDAD DE </t>
  </si>
  <si>
    <t xml:space="preserve"> 019 SECRETARÍA DE CONTRALORÍA</t>
  </si>
  <si>
    <t>UR</t>
  </si>
  <si>
    <t>IMPORTE CON LETRA</t>
  </si>
  <si>
    <t>NOMBRE DEL EMPLEADO</t>
  </si>
  <si>
    <t>FIRMA DEL EMPLEADO</t>
  </si>
  <si>
    <t>MONTO TOTAL ($)</t>
  </si>
  <si>
    <t xml:space="preserve">POR CONCEPTO DE PASAJES LOCALES EROGADOS EN EL MES DE </t>
  </si>
  <si>
    <t>XXXXXXXXX</t>
  </si>
  <si>
    <t>RELACIÓN DETALLADA DE GASTOS POR CONCEPTO DE PASAJES LOCALES</t>
  </si>
  <si>
    <t>FECHA</t>
  </si>
  <si>
    <t>MONTO</t>
  </si>
  <si>
    <t>LUGAR Y MOTIVO DE TRASLADO</t>
  </si>
  <si>
    <t>MEDIO DE TRANSPORTE</t>
  </si>
  <si>
    <t>TOTAL</t>
  </si>
  <si>
    <t>XX/XX/XXXX</t>
  </si>
  <si>
    <t>XXXX.XX</t>
  </si>
  <si>
    <t>TOTAL EN LETRA</t>
  </si>
  <si>
    <t xml:space="preserve">RECIBÍ DE LA DELEGACIÓN ADMINISTRATIVA LA CANTIDAD DE </t>
  </si>
  <si>
    <t>FIRMA DE RECIBIDO</t>
  </si>
  <si>
    <t>NÚM. DE RECIBO</t>
  </si>
  <si>
    <t>NÚM</t>
  </si>
  <si>
    <t>|</t>
  </si>
  <si>
    <t>NUM. DE RECIBO:</t>
  </si>
  <si>
    <t>RECIBO DE PASAJES LOCALES (RPL)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</si>
</sst>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90">
    <xf numFmtId="0" fontId="0" fillId="0" borderId="0" xfId="0"/>
    <xf numFmtId="0" fontId="2" fillId="0" borderId="0" xfId="0" applyFont="1"/>
    <xf numFmtId="44" fontId="0" fillId="0" borderId="0" xfId="1" applyFont="1"/>
    <xf numFmtId="44" fontId="4" fillId="0" borderId="0" xfId="1" applyFont="1"/>
    <xf numFmtId="0" fontId="4" fillId="0" borderId="0" xfId="0" applyFont="1"/>
    <xf numFmtId="0" fontId="2" fillId="0" borderId="0" xfId="0" applyFont="1" applyAlignment="1">
      <alignment vertical="center"/>
    </xf>
    <xf numFmtId="44" fontId="2" fillId="0" borderId="0" xfId="1" applyFont="1"/>
    <xf numFmtId="0" fontId="4" fillId="0" borderId="1" xfId="0" applyFont="1" applyBorder="1" applyAlignment="1">
      <alignment horizontal="center" vertical="center" wrapText="1"/>
    </xf>
    <xf numFmtId="44" fontId="4" fillId="0" borderId="1" xfId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4" fontId="5" fillId="0" borderId="1" xfId="1" applyFont="1" applyBorder="1" applyAlignment="1">
      <alignment horizontal="center" vertical="center"/>
    </xf>
    <xf numFmtId="0" fontId="5" fillId="0" borderId="0" xfId="0" applyFont="1"/>
    <xf numFmtId="44" fontId="6" fillId="0" borderId="1" xfId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4" fontId="3" fillId="0" borderId="1" xfId="1" applyFont="1" applyBorder="1"/>
    <xf numFmtId="49" fontId="5" fillId="0" borderId="1" xfId="0" applyNumberFormat="1" applyFont="1" applyBorder="1" applyAlignment="1">
      <alignment horizontal="center" vertical="center" wrapText="1"/>
    </xf>
    <xf numFmtId="44" fontId="6" fillId="0" borderId="1" xfId="1" applyFont="1" applyBorder="1" applyAlignment="1">
      <alignment vertical="center"/>
    </xf>
    <xf numFmtId="0" fontId="5" fillId="0" borderId="1" xfId="0" applyFont="1" applyBorder="1" applyAlignment="1">
      <alignment vertical="center"/>
    </xf>
    <xf numFmtId="44" fontId="7" fillId="0" borderId="0" xfId="1" applyFont="1"/>
    <xf numFmtId="44" fontId="5" fillId="0" borderId="0" xfId="0" applyNumberFormat="1" applyFont="1"/>
    <xf numFmtId="44" fontId="0" fillId="0" borderId="0" xfId="0" applyNumberFormat="1"/>
    <xf numFmtId="0" fontId="5" fillId="2" borderId="1" xfId="0" applyFont="1" applyFill="1" applyBorder="1" applyAlignment="1">
      <alignment horizontal="center" vertical="center" wrapText="1"/>
    </xf>
    <xf numFmtId="44" fontId="5" fillId="2" borderId="1" xfId="1" applyFont="1" applyFill="1" applyBorder="1" applyAlignment="1">
      <alignment horizontal="center" vertical="center"/>
    </xf>
    <xf numFmtId="44" fontId="6" fillId="2" borderId="1" xfId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44" fontId="6" fillId="2" borderId="1" xfId="1" applyFont="1" applyFill="1" applyBorder="1" applyAlignment="1">
      <alignment vertical="center"/>
    </xf>
    <xf numFmtId="49" fontId="5" fillId="2" borderId="1" xfId="0" applyNumberFormat="1" applyFont="1" applyFill="1" applyBorder="1" applyAlignment="1">
      <alignment horizontal="center" vertical="center" wrapText="1"/>
    </xf>
    <xf numFmtId="44" fontId="1" fillId="0" borderId="0" xfId="1" applyFont="1"/>
    <xf numFmtId="0" fontId="2" fillId="0" borderId="1" xfId="0" applyFont="1" applyBorder="1" applyAlignment="1">
      <alignment horizontal="center" vertical="center" wrapText="1"/>
    </xf>
    <xf numFmtId="44" fontId="2" fillId="0" borderId="1" xfId="1" applyFont="1" applyBorder="1" applyAlignment="1">
      <alignment horizontal="center" vertical="center" wrapText="1"/>
    </xf>
    <xf numFmtId="8" fontId="5" fillId="2" borderId="1" xfId="1" applyNumberFormat="1" applyFont="1" applyFill="1" applyBorder="1" applyAlignment="1">
      <alignment horizontal="center" vertical="center"/>
    </xf>
    <xf numFmtId="8" fontId="6" fillId="2" borderId="1" xfId="1" applyNumberFormat="1" applyFont="1" applyFill="1" applyBorder="1" applyAlignment="1">
      <alignment horizontal="center" vertical="center"/>
    </xf>
    <xf numFmtId="43" fontId="2" fillId="0" borderId="1" xfId="2" applyFont="1" applyBorder="1" applyAlignment="1">
      <alignment horizontal="center" vertical="center"/>
    </xf>
    <xf numFmtId="0" fontId="8" fillId="0" borderId="7" xfId="0" applyFont="1" applyBorder="1"/>
    <xf numFmtId="0" fontId="8" fillId="0" borderId="1" xfId="0" applyFont="1" applyBorder="1" applyAlignment="1">
      <alignment horizontal="center"/>
    </xf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9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44" fontId="9" fillId="0" borderId="0" xfId="1" applyFont="1"/>
    <xf numFmtId="0" fontId="10" fillId="0" borderId="0" xfId="0" applyFont="1"/>
    <xf numFmtId="0" fontId="9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44" fontId="8" fillId="0" borderId="1" xfId="1" applyFont="1" applyBorder="1" applyAlignment="1">
      <alignment horizontal="center"/>
    </xf>
    <xf numFmtId="44" fontId="10" fillId="0" borderId="1" xfId="1" applyFont="1" applyBorder="1" applyAlignment="1">
      <alignment horizontal="center"/>
    </xf>
    <xf numFmtId="43" fontId="10" fillId="0" borderId="1" xfId="2" applyFont="1" applyBorder="1" applyAlignment="1">
      <alignment horizontal="center"/>
    </xf>
    <xf numFmtId="43" fontId="9" fillId="0" borderId="1" xfId="2" applyFont="1" applyBorder="1" applyAlignment="1">
      <alignment horizontal="center"/>
    </xf>
    <xf numFmtId="14" fontId="10" fillId="0" borderId="1" xfId="0" applyNumberFormat="1" applyFont="1" applyBorder="1" applyAlignment="1">
      <alignment horizontal="center"/>
    </xf>
    <xf numFmtId="14" fontId="9" fillId="0" borderId="1" xfId="0" applyNumberFormat="1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0" borderId="4" xfId="1" applyNumberFormat="1" applyFont="1" applyBorder="1" applyAlignment="1">
      <alignment horizontal="center" vertical="center"/>
    </xf>
    <xf numFmtId="0" fontId="2" fillId="0" borderId="3" xfId="1" applyNumberFormat="1" applyFont="1" applyBorder="1" applyAlignment="1">
      <alignment horizontal="center" vertical="center"/>
    </xf>
    <xf numFmtId="0" fontId="2" fillId="0" borderId="5" xfId="1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8" fillId="0" borderId="0" xfId="0" applyFont="1" applyAlignment="1">
      <alignment horizontal="center" vertical="center"/>
    </xf>
    <xf numFmtId="44" fontId="8" fillId="0" borderId="4" xfId="1" applyFont="1" applyBorder="1" applyAlignment="1">
      <alignment horizontal="center"/>
    </xf>
    <xf numFmtId="44" fontId="8" fillId="0" borderId="3" xfId="1" applyFont="1" applyBorder="1" applyAlignment="1">
      <alignment horizontal="center"/>
    </xf>
    <xf numFmtId="44" fontId="8" fillId="0" borderId="5" xfId="1" applyFont="1" applyBorder="1" applyAlignment="1">
      <alignment horizontal="center"/>
    </xf>
    <xf numFmtId="0" fontId="8" fillId="0" borderId="4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44" fontId="8" fillId="0" borderId="4" xfId="1" applyFont="1" applyBorder="1" applyAlignment="1">
      <alignment horizontal="center" vertical="center" wrapText="1"/>
    </xf>
    <xf numFmtId="44" fontId="8" fillId="0" borderId="5" xfId="1" applyFont="1" applyBorder="1" applyAlignment="1">
      <alignment horizontal="center" vertical="center" wrapText="1"/>
    </xf>
    <xf numFmtId="44" fontId="10" fillId="0" borderId="4" xfId="1" applyFont="1" applyBorder="1" applyAlignment="1">
      <alignment horizontal="center"/>
    </xf>
    <xf numFmtId="44" fontId="10" fillId="0" borderId="5" xfId="1" applyFont="1" applyBorder="1" applyAlignment="1">
      <alignment horizont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6" xfId="0" applyFont="1" applyBorder="1" applyAlignment="1">
      <alignment horizontal="left"/>
    </xf>
    <xf numFmtId="0" fontId="8" fillId="0" borderId="2" xfId="0" applyFont="1" applyBorder="1" applyAlignment="1">
      <alignment horizontal="left"/>
    </xf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horizontal="left" wrapText="1"/>
    </xf>
    <xf numFmtId="0" fontId="10" fillId="0" borderId="1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0" xfId="0" applyFont="1" applyAlignment="1">
      <alignment horizontal="left"/>
    </xf>
    <xf numFmtId="0" fontId="10" fillId="0" borderId="2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8" fillId="0" borderId="3" xfId="0" applyFont="1" applyBorder="1" applyAlignment="1">
      <alignment horizontal="center" vertical="center"/>
    </xf>
    <xf numFmtId="44" fontId="10" fillId="0" borderId="3" xfId="1" applyFont="1" applyBorder="1" applyAlignment="1">
      <alignment horizontal="center"/>
    </xf>
    <xf numFmtId="44" fontId="8" fillId="0" borderId="1" xfId="1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11" fillId="0" borderId="0" xfId="0" applyFont="1"/>
    <xf numFmtId="0" fontId="12" fillId="0" borderId="0" xfId="0" applyFont="1" applyAlignment="1">
      <alignment horizontal="center"/>
    </xf>
  </cellXfs>
  <cellStyles count="3">
    <cellStyle name="Millares" xfId="2" builtinId="3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2</xdr:col>
      <xdr:colOff>165100</xdr:colOff>
      <xdr:row>3</xdr:row>
      <xdr:rowOff>144145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F4909C1-6B4A-4AF5-8D1B-EDCCDDA063B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57175" y="0"/>
          <a:ext cx="1479550" cy="71564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332899</xdr:colOff>
      <xdr:row>32</xdr:row>
      <xdr:rowOff>120218</xdr:rowOff>
    </xdr:from>
    <xdr:to>
      <xdr:col>6</xdr:col>
      <xdr:colOff>591832</xdr:colOff>
      <xdr:row>39</xdr:row>
      <xdr:rowOff>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35F463F0-012A-D241-9E25-8D1A7D8622D0}"/>
            </a:ext>
          </a:extLst>
        </xdr:cNvPr>
        <xdr:cNvSpPr txBox="1"/>
      </xdr:nvSpPr>
      <xdr:spPr>
        <a:xfrm>
          <a:off x="1072705" y="14823859"/>
          <a:ext cx="3893229" cy="1239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400" b="1"/>
            <a:t>AUTORIZÓ</a:t>
          </a:r>
        </a:p>
        <a:p>
          <a:pPr algn="ctr"/>
          <a:endParaRPr lang="es-MX" sz="1400" b="1"/>
        </a:p>
        <a:p>
          <a:pPr algn="ctr"/>
          <a:r>
            <a:rPr lang="es-MX" sz="1400" b="1"/>
            <a:t>_________________________________________</a:t>
          </a:r>
        </a:p>
        <a:p>
          <a:pPr algn="ctr"/>
          <a:r>
            <a:rPr lang="es-MX" sz="1400" b="1">
              <a:solidFill>
                <a:srgbClr val="FF0000"/>
              </a:solidFill>
            </a:rPr>
            <a:t>NOMBRE</a:t>
          </a:r>
          <a:r>
            <a:rPr lang="es-MX" sz="1400" b="1" baseline="0">
              <a:solidFill>
                <a:srgbClr val="FF0000"/>
              </a:solidFill>
            </a:rPr>
            <a:t> </a:t>
          </a:r>
        </a:p>
        <a:p>
          <a:pPr algn="ctr"/>
          <a:r>
            <a:rPr lang="es-MX" sz="1400" b="1" baseline="0">
              <a:solidFill>
                <a:srgbClr val="FF0000"/>
              </a:solidFill>
            </a:rPr>
            <a:t>CARGO</a:t>
          </a:r>
          <a:endParaRPr lang="es-MX" sz="1400" b="1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1054223</xdr:colOff>
      <xdr:row>32</xdr:row>
      <xdr:rowOff>129464</xdr:rowOff>
    </xdr:from>
    <xdr:to>
      <xdr:col>11</xdr:col>
      <xdr:colOff>1026481</xdr:colOff>
      <xdr:row>39</xdr:row>
      <xdr:rowOff>1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D805301E-49BE-455A-BE05-D1832030D80F}"/>
            </a:ext>
          </a:extLst>
        </xdr:cNvPr>
        <xdr:cNvSpPr txBox="1"/>
      </xdr:nvSpPr>
      <xdr:spPr>
        <a:xfrm>
          <a:off x="6445558" y="14833105"/>
          <a:ext cx="3893229" cy="122993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400" b="1"/>
            <a:t>VO.</a:t>
          </a:r>
          <a:r>
            <a:rPr lang="es-MX" sz="1400" b="1" baseline="0"/>
            <a:t> BO.</a:t>
          </a:r>
          <a:endParaRPr lang="es-MX" sz="1400" b="1"/>
        </a:p>
        <a:p>
          <a:pPr algn="ctr"/>
          <a:endParaRPr lang="es-MX" sz="1400" b="1"/>
        </a:p>
        <a:p>
          <a:pPr algn="ctr"/>
          <a:r>
            <a:rPr lang="es-MX" sz="1400" b="1"/>
            <a:t>_________________________________________</a:t>
          </a:r>
        </a:p>
        <a:p>
          <a:pPr algn="ctr"/>
          <a:r>
            <a:rPr lang="es-MX" sz="1400" b="1" baseline="0">
              <a:solidFill>
                <a:sysClr val="windowText" lastClr="000000"/>
              </a:solidFill>
            </a:rPr>
            <a:t>C.P. MARÍA DEL PILAR DÍAZ NAVARRO </a:t>
          </a:r>
        </a:p>
        <a:p>
          <a:pPr algn="ctr"/>
          <a:r>
            <a:rPr lang="es-MX" sz="1400" b="1" baseline="0">
              <a:solidFill>
                <a:sysClr val="windowText" lastClr="000000"/>
              </a:solidFill>
            </a:rPr>
            <a:t>DELEGADA ADMINISTRATIVA</a:t>
          </a:r>
          <a:endParaRPr lang="es-MX" sz="1400" b="1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332899</xdr:colOff>
      <xdr:row>25</xdr:row>
      <xdr:rowOff>120218</xdr:rowOff>
    </xdr:from>
    <xdr:to>
      <xdr:col>6</xdr:col>
      <xdr:colOff>591832</xdr:colOff>
      <xdr:row>33</xdr:row>
      <xdr:rowOff>184951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521BFCBC-4427-4FAA-9DE3-C958C63D8D75}"/>
            </a:ext>
          </a:extLst>
        </xdr:cNvPr>
        <xdr:cNvSpPr txBox="1"/>
      </xdr:nvSpPr>
      <xdr:spPr>
        <a:xfrm>
          <a:off x="1553579" y="9765436"/>
          <a:ext cx="5696505" cy="16183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400" b="1"/>
            <a:t>AUTORIZÓ</a:t>
          </a:r>
        </a:p>
        <a:p>
          <a:pPr algn="ctr"/>
          <a:endParaRPr lang="es-MX" sz="1400" b="1"/>
        </a:p>
        <a:p>
          <a:pPr algn="ctr"/>
          <a:r>
            <a:rPr lang="es-MX" sz="1400" b="1"/>
            <a:t>_________________________________________</a:t>
          </a:r>
        </a:p>
        <a:p>
          <a:pPr algn="ctr"/>
          <a:r>
            <a:rPr lang="es-MX" sz="1400" b="1">
              <a:solidFill>
                <a:srgbClr val="FF0000"/>
              </a:solidFill>
            </a:rPr>
            <a:t>NOMBRE</a:t>
          </a:r>
          <a:r>
            <a:rPr lang="es-MX" sz="1400" b="1" baseline="0">
              <a:solidFill>
                <a:srgbClr val="FF0000"/>
              </a:solidFill>
            </a:rPr>
            <a:t> DE QUIEN AUTORIZA </a:t>
          </a:r>
        </a:p>
        <a:p>
          <a:pPr algn="ctr"/>
          <a:r>
            <a:rPr lang="es-MX" sz="1400" b="1" baseline="0">
              <a:solidFill>
                <a:srgbClr val="FF0000"/>
              </a:solidFill>
            </a:rPr>
            <a:t>CARGO TITULAR DE UNIDAD RESPONSABLE</a:t>
          </a:r>
        </a:p>
        <a:p>
          <a:pPr algn="ctr"/>
          <a:endParaRPr lang="es-MX" sz="1400" b="1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873248</xdr:colOff>
      <xdr:row>25</xdr:row>
      <xdr:rowOff>129464</xdr:rowOff>
    </xdr:from>
    <xdr:to>
      <xdr:col>12</xdr:col>
      <xdr:colOff>1026481</xdr:colOff>
      <xdr:row>33</xdr:row>
      <xdr:rowOff>184951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4FACB211-07A5-4811-A434-85D878E26D58}"/>
            </a:ext>
          </a:extLst>
        </xdr:cNvPr>
        <xdr:cNvSpPr txBox="1"/>
      </xdr:nvSpPr>
      <xdr:spPr>
        <a:xfrm>
          <a:off x="8548733" y="9774682"/>
          <a:ext cx="5387360" cy="160908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400" b="1"/>
            <a:t>VO.</a:t>
          </a:r>
          <a:r>
            <a:rPr lang="es-MX" sz="1400" b="1" baseline="0"/>
            <a:t> BO.</a:t>
          </a:r>
          <a:endParaRPr lang="es-MX" sz="1400" b="1"/>
        </a:p>
        <a:p>
          <a:pPr algn="ctr"/>
          <a:endParaRPr lang="es-MX" sz="1400" b="1"/>
        </a:p>
        <a:p>
          <a:pPr algn="ctr"/>
          <a:r>
            <a:rPr lang="es-MX" sz="1400" b="1"/>
            <a:t>_________________________________________</a:t>
          </a:r>
        </a:p>
        <a:p>
          <a:pPr algn="ctr"/>
          <a:r>
            <a:rPr lang="es-MX" sz="1400" b="1" baseline="0">
              <a:solidFill>
                <a:sysClr val="windowText" lastClr="000000"/>
              </a:solidFill>
            </a:rPr>
            <a:t>C.P. MARÍA DEL PILAR DÍAZ NAVARRO </a:t>
          </a:r>
        </a:p>
        <a:p>
          <a:pPr algn="ctr"/>
          <a:r>
            <a:rPr lang="es-MX" sz="1400" b="1" baseline="0">
              <a:solidFill>
                <a:sysClr val="windowText" lastClr="000000"/>
              </a:solidFill>
            </a:rPr>
            <a:t>DELEGADA ADMINISTRATIVA</a:t>
          </a:r>
          <a:endParaRPr lang="es-MX" sz="1400" b="1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2</xdr:col>
      <xdr:colOff>165100</xdr:colOff>
      <xdr:row>3</xdr:row>
      <xdr:rowOff>144145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6044A9D-7278-409B-AA21-15C946C2703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57175" y="0"/>
          <a:ext cx="1479550" cy="71564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2</xdr:col>
      <xdr:colOff>165100</xdr:colOff>
      <xdr:row>3</xdr:row>
      <xdr:rowOff>144145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30A1BD5-046B-48B8-9F41-A2208D9F1F4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57175" y="0"/>
          <a:ext cx="1479550" cy="71564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2</xdr:col>
      <xdr:colOff>165100</xdr:colOff>
      <xdr:row>3</xdr:row>
      <xdr:rowOff>144145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AE36615-907E-404D-A6FF-5EB2D1D44CE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57175" y="0"/>
          <a:ext cx="1479550" cy="71564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2</xdr:col>
      <xdr:colOff>165100</xdr:colOff>
      <xdr:row>3</xdr:row>
      <xdr:rowOff>144145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DD5F8B1-AB91-482D-A42E-7C92AE13DB6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57175" y="0"/>
          <a:ext cx="1479550" cy="71564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6CBF7B-8CDB-42ED-B152-BC4B4FB856DC}">
  <sheetPr codeName="Hoja1"/>
  <dimension ref="B4:M100"/>
  <sheetViews>
    <sheetView topLeftCell="A62" zoomScale="136" zoomScaleNormal="136" workbookViewId="0">
      <selection activeCell="B23" sqref="B23:D29"/>
    </sheetView>
  </sheetViews>
  <sheetFormatPr baseColWidth="10" defaultRowHeight="15" x14ac:dyDescent="0.25"/>
  <cols>
    <col min="1" max="1" width="3.42578125" customWidth="1"/>
    <col min="2" max="2" width="20.140625" bestFit="1" customWidth="1"/>
    <col min="3" max="3" width="18.140625" customWidth="1"/>
    <col min="4" max="4" width="20.5703125" customWidth="1"/>
    <col min="5" max="5" width="9.7109375" style="2" customWidth="1"/>
    <col min="6" max="6" width="9.140625" style="2" customWidth="1"/>
    <col min="7" max="7" width="8.5703125" customWidth="1"/>
    <col min="8" max="13" width="8" customWidth="1"/>
  </cols>
  <sheetData>
    <row r="4" spans="2:13" x14ac:dyDescent="0.25">
      <c r="K4">
        <f>10+21+46</f>
        <v>77</v>
      </c>
    </row>
    <row r="5" spans="2:13" x14ac:dyDescent="0.25">
      <c r="B5" s="1"/>
      <c r="C5" s="52" t="s">
        <v>160</v>
      </c>
      <c r="D5" s="52"/>
      <c r="E5" s="3"/>
      <c r="F5" s="3"/>
      <c r="G5" s="4"/>
      <c r="H5">
        <f>3+3+2+3+4+4+2</f>
        <v>21</v>
      </c>
    </row>
    <row r="6" spans="2:13" x14ac:dyDescent="0.25">
      <c r="B6" s="1"/>
      <c r="C6" s="5"/>
      <c r="D6" s="5"/>
      <c r="E6" s="6"/>
      <c r="F6" s="6"/>
      <c r="G6" s="1"/>
    </row>
    <row r="7" spans="2:13" x14ac:dyDescent="0.25">
      <c r="B7" s="1"/>
      <c r="C7" s="1"/>
      <c r="D7" s="1" t="s">
        <v>161</v>
      </c>
      <c r="E7" s="6"/>
      <c r="F7" s="6"/>
      <c r="G7" s="1"/>
    </row>
    <row r="8" spans="2:13" ht="21" customHeight="1" x14ac:dyDescent="0.25">
      <c r="B8" s="7" t="s">
        <v>0</v>
      </c>
      <c r="C8" s="7" t="s">
        <v>1</v>
      </c>
      <c r="D8" s="7" t="s">
        <v>2</v>
      </c>
      <c r="E8" s="8" t="s">
        <v>3</v>
      </c>
      <c r="F8" s="8" t="s">
        <v>4</v>
      </c>
      <c r="G8" s="7" t="s">
        <v>5</v>
      </c>
      <c r="I8" s="11"/>
      <c r="J8" s="11"/>
      <c r="K8" s="11"/>
      <c r="L8" s="11"/>
      <c r="M8" s="11"/>
    </row>
    <row r="9" spans="2:13" ht="26.25" customHeight="1" x14ac:dyDescent="0.25">
      <c r="B9" s="9" t="s">
        <v>142</v>
      </c>
      <c r="C9" s="28" t="s">
        <v>123</v>
      </c>
      <c r="D9" s="28" t="s">
        <v>124</v>
      </c>
      <c r="E9" s="29">
        <v>180</v>
      </c>
      <c r="F9" s="29">
        <f>SUM(E9)</f>
        <v>180</v>
      </c>
      <c r="G9" s="24">
        <v>347</v>
      </c>
      <c r="I9" s="11"/>
      <c r="J9" s="11"/>
      <c r="K9" s="11"/>
      <c r="L9" s="11"/>
      <c r="M9" s="11"/>
    </row>
    <row r="10" spans="2:13" s="11" customFormat="1" ht="18" x14ac:dyDescent="0.15">
      <c r="B10" s="26" t="s">
        <v>62</v>
      </c>
      <c r="C10" s="21" t="s">
        <v>63</v>
      </c>
      <c r="D10" s="21" t="s">
        <v>33</v>
      </c>
      <c r="E10" s="22">
        <v>0</v>
      </c>
      <c r="F10" s="23"/>
      <c r="G10" s="24"/>
    </row>
    <row r="11" spans="2:13" s="11" customFormat="1" ht="18" x14ac:dyDescent="0.15">
      <c r="B11" s="26" t="s">
        <v>62</v>
      </c>
      <c r="C11" s="21" t="s">
        <v>63</v>
      </c>
      <c r="D11" s="21" t="s">
        <v>64</v>
      </c>
      <c r="E11" s="22">
        <v>0</v>
      </c>
      <c r="F11" s="23"/>
      <c r="G11" s="24"/>
    </row>
    <row r="12" spans="2:13" s="11" customFormat="1" ht="18" x14ac:dyDescent="0.15">
      <c r="B12" s="26" t="s">
        <v>62</v>
      </c>
      <c r="C12" s="21" t="s">
        <v>63</v>
      </c>
      <c r="D12" s="21" t="s">
        <v>36</v>
      </c>
      <c r="E12" s="22">
        <v>0</v>
      </c>
      <c r="F12" s="23"/>
      <c r="G12" s="24"/>
    </row>
    <row r="13" spans="2:13" s="11" customFormat="1" ht="18" x14ac:dyDescent="0.15">
      <c r="B13" s="26" t="s">
        <v>62</v>
      </c>
      <c r="C13" s="21" t="s">
        <v>63</v>
      </c>
      <c r="D13" s="21" t="s">
        <v>35</v>
      </c>
      <c r="E13" s="22">
        <v>0</v>
      </c>
      <c r="F13" s="23">
        <f>SUM(E10:E13)</f>
        <v>0</v>
      </c>
      <c r="G13" s="24">
        <v>348</v>
      </c>
    </row>
    <row r="14" spans="2:13" s="11" customFormat="1" ht="27" x14ac:dyDescent="0.15">
      <c r="B14" s="21" t="s">
        <v>99</v>
      </c>
      <c r="C14" s="21" t="s">
        <v>24</v>
      </c>
      <c r="D14" s="21" t="s">
        <v>25</v>
      </c>
      <c r="E14" s="22">
        <v>60</v>
      </c>
      <c r="F14" s="23">
        <f>SUM(E14)</f>
        <v>60</v>
      </c>
      <c r="G14" s="24">
        <v>349</v>
      </c>
    </row>
    <row r="15" spans="2:13" s="11" customFormat="1" ht="18" x14ac:dyDescent="0.15">
      <c r="B15" s="21" t="s">
        <v>122</v>
      </c>
      <c r="C15" s="21" t="s">
        <v>121</v>
      </c>
      <c r="D15" s="21" t="s">
        <v>8</v>
      </c>
      <c r="E15" s="22">
        <v>60</v>
      </c>
      <c r="F15" s="23"/>
      <c r="G15" s="24"/>
    </row>
    <row r="16" spans="2:13" s="11" customFormat="1" ht="18" x14ac:dyDescent="0.15">
      <c r="B16" s="21" t="s">
        <v>122</v>
      </c>
      <c r="C16" s="21" t="s">
        <v>121</v>
      </c>
      <c r="D16" s="21" t="s">
        <v>17</v>
      </c>
      <c r="E16" s="22">
        <v>20</v>
      </c>
      <c r="F16" s="23"/>
      <c r="G16" s="24"/>
    </row>
    <row r="17" spans="2:7" s="11" customFormat="1" ht="18" x14ac:dyDescent="0.15">
      <c r="B17" s="21" t="s">
        <v>122</v>
      </c>
      <c r="C17" s="21" t="s">
        <v>121</v>
      </c>
      <c r="D17" s="21" t="s">
        <v>7</v>
      </c>
      <c r="E17" s="22">
        <v>60</v>
      </c>
      <c r="F17" s="23">
        <f>SUM(E15:E17)</f>
        <v>140</v>
      </c>
      <c r="G17" s="24">
        <v>350</v>
      </c>
    </row>
    <row r="18" spans="2:7" s="11" customFormat="1" ht="27" x14ac:dyDescent="0.15">
      <c r="B18" s="21" t="s">
        <v>149</v>
      </c>
      <c r="C18" s="21" t="s">
        <v>150</v>
      </c>
      <c r="D18" s="21" t="s">
        <v>151</v>
      </c>
      <c r="E18" s="22">
        <v>100</v>
      </c>
      <c r="F18" s="23"/>
      <c r="G18" s="24"/>
    </row>
    <row r="19" spans="2:7" s="11" customFormat="1" ht="27" x14ac:dyDescent="0.15">
      <c r="B19" s="21" t="s">
        <v>149</v>
      </c>
      <c r="C19" s="21" t="s">
        <v>150</v>
      </c>
      <c r="D19" s="21" t="s">
        <v>155</v>
      </c>
      <c r="E19" s="22">
        <v>100</v>
      </c>
      <c r="F19" s="23"/>
      <c r="G19" s="24"/>
    </row>
    <row r="20" spans="2:7" s="11" customFormat="1" ht="27" x14ac:dyDescent="0.15">
      <c r="B20" s="21" t="s">
        <v>149</v>
      </c>
      <c r="C20" s="21" t="s">
        <v>150</v>
      </c>
      <c r="D20" s="21" t="s">
        <v>152</v>
      </c>
      <c r="E20" s="22">
        <v>100</v>
      </c>
      <c r="F20" s="23"/>
      <c r="G20" s="24"/>
    </row>
    <row r="21" spans="2:7" s="11" customFormat="1" ht="27" x14ac:dyDescent="0.15">
      <c r="B21" s="21" t="s">
        <v>149</v>
      </c>
      <c r="C21" s="21" t="s">
        <v>150</v>
      </c>
      <c r="D21" s="21" t="s">
        <v>153</v>
      </c>
      <c r="E21" s="22">
        <v>100</v>
      </c>
      <c r="F21" s="23"/>
      <c r="G21" s="24"/>
    </row>
    <row r="22" spans="2:7" s="11" customFormat="1" ht="27" x14ac:dyDescent="0.15">
      <c r="B22" s="21" t="s">
        <v>149</v>
      </c>
      <c r="C22" s="21" t="s">
        <v>150</v>
      </c>
      <c r="D22" s="21" t="s">
        <v>154</v>
      </c>
      <c r="E22" s="22">
        <v>100</v>
      </c>
      <c r="F22" s="23">
        <f>SUM(E18:E22)</f>
        <v>500</v>
      </c>
      <c r="G22" s="24"/>
    </row>
    <row r="23" spans="2:7" s="11" customFormat="1" ht="45" x14ac:dyDescent="0.15">
      <c r="B23" s="21" t="s">
        <v>137</v>
      </c>
      <c r="C23" s="21" t="s">
        <v>138</v>
      </c>
      <c r="D23" s="21" t="s">
        <v>52</v>
      </c>
      <c r="E23" s="22">
        <v>0</v>
      </c>
      <c r="F23" s="23"/>
      <c r="G23" s="24"/>
    </row>
    <row r="24" spans="2:7" s="11" customFormat="1" ht="45" x14ac:dyDescent="0.15">
      <c r="B24" s="21" t="s">
        <v>137</v>
      </c>
      <c r="C24" s="21" t="s">
        <v>138</v>
      </c>
      <c r="D24" s="21" t="s">
        <v>29</v>
      </c>
      <c r="E24" s="22">
        <v>0</v>
      </c>
      <c r="F24" s="23"/>
      <c r="G24" s="24"/>
    </row>
    <row r="25" spans="2:7" s="11" customFormat="1" ht="45" x14ac:dyDescent="0.15">
      <c r="B25" s="21" t="s">
        <v>137</v>
      </c>
      <c r="C25" s="21" t="s">
        <v>138</v>
      </c>
      <c r="D25" s="21" t="s">
        <v>34</v>
      </c>
      <c r="E25" s="22">
        <v>0</v>
      </c>
      <c r="F25" s="23"/>
      <c r="G25" s="24"/>
    </row>
    <row r="26" spans="2:7" s="11" customFormat="1" ht="45" x14ac:dyDescent="0.15">
      <c r="B26" s="21" t="s">
        <v>137</v>
      </c>
      <c r="C26" s="21" t="s">
        <v>138</v>
      </c>
      <c r="D26" s="21" t="s">
        <v>51</v>
      </c>
      <c r="E26" s="22">
        <v>0</v>
      </c>
      <c r="F26" s="23"/>
      <c r="G26" s="24"/>
    </row>
    <row r="27" spans="2:7" s="11" customFormat="1" ht="45" x14ac:dyDescent="0.15">
      <c r="B27" s="21" t="s">
        <v>137</v>
      </c>
      <c r="C27" s="21" t="s">
        <v>138</v>
      </c>
      <c r="D27" s="21" t="s">
        <v>28</v>
      </c>
      <c r="E27" s="22">
        <v>0</v>
      </c>
      <c r="F27" s="23"/>
      <c r="G27" s="24"/>
    </row>
    <row r="28" spans="2:7" s="11" customFormat="1" ht="45" x14ac:dyDescent="0.15">
      <c r="B28" s="21" t="s">
        <v>137</v>
      </c>
      <c r="C28" s="21" t="s">
        <v>138</v>
      </c>
      <c r="D28" s="21" t="s">
        <v>50</v>
      </c>
      <c r="E28" s="22">
        <v>0</v>
      </c>
      <c r="F28" s="23"/>
      <c r="G28" s="24"/>
    </row>
    <row r="29" spans="2:7" s="11" customFormat="1" ht="45" x14ac:dyDescent="0.15">
      <c r="B29" s="21" t="s">
        <v>137</v>
      </c>
      <c r="C29" s="21" t="s">
        <v>138</v>
      </c>
      <c r="D29" s="21" t="s">
        <v>27</v>
      </c>
      <c r="E29" s="22">
        <v>0</v>
      </c>
      <c r="F29" s="23"/>
      <c r="G29" s="24"/>
    </row>
    <row r="30" spans="2:7" s="11" customFormat="1" ht="45" x14ac:dyDescent="0.15">
      <c r="B30" s="21" t="s">
        <v>137</v>
      </c>
      <c r="C30" s="21" t="s">
        <v>138</v>
      </c>
      <c r="D30" s="21" t="s">
        <v>139</v>
      </c>
      <c r="E30" s="22">
        <v>0</v>
      </c>
      <c r="F30" s="23">
        <f>SUM(E23:E30)</f>
        <v>0</v>
      </c>
      <c r="G30" s="24">
        <v>351</v>
      </c>
    </row>
    <row r="31" spans="2:7" s="11" customFormat="1" ht="18" x14ac:dyDescent="0.15">
      <c r="B31" s="21" t="s">
        <v>156</v>
      </c>
      <c r="C31" s="21" t="s">
        <v>157</v>
      </c>
      <c r="D31" s="21" t="s">
        <v>158</v>
      </c>
      <c r="E31" s="22">
        <v>170</v>
      </c>
      <c r="F31" s="23">
        <f>SUM(E31)</f>
        <v>170</v>
      </c>
      <c r="G31" s="24"/>
    </row>
    <row r="32" spans="2:7" s="11" customFormat="1" ht="45" x14ac:dyDescent="0.15">
      <c r="B32" s="21" t="s">
        <v>128</v>
      </c>
      <c r="C32" s="21" t="s">
        <v>30</v>
      </c>
      <c r="D32" s="21" t="s">
        <v>145</v>
      </c>
      <c r="E32" s="22">
        <v>20</v>
      </c>
      <c r="F32" s="23"/>
      <c r="G32" s="24"/>
    </row>
    <row r="33" spans="2:7" s="11" customFormat="1" ht="45" x14ac:dyDescent="0.15">
      <c r="B33" s="21" t="s">
        <v>128</v>
      </c>
      <c r="C33" s="21" t="s">
        <v>30</v>
      </c>
      <c r="D33" s="21" t="s">
        <v>31</v>
      </c>
      <c r="E33" s="22">
        <v>30</v>
      </c>
      <c r="F33" s="23"/>
      <c r="G33" s="24"/>
    </row>
    <row r="34" spans="2:7" s="11" customFormat="1" ht="45" x14ac:dyDescent="0.15">
      <c r="B34" s="21" t="s">
        <v>128</v>
      </c>
      <c r="C34" s="21" t="s">
        <v>30</v>
      </c>
      <c r="D34" s="21" t="s">
        <v>32</v>
      </c>
      <c r="E34" s="22">
        <v>230</v>
      </c>
      <c r="F34" s="23">
        <f>SUM(E32:E34)</f>
        <v>280</v>
      </c>
      <c r="G34" s="24">
        <v>352</v>
      </c>
    </row>
    <row r="35" spans="2:7" s="11" customFormat="1" ht="27" x14ac:dyDescent="0.15">
      <c r="B35" s="21" t="s">
        <v>10</v>
      </c>
      <c r="C35" s="21" t="s">
        <v>14</v>
      </c>
      <c r="D35" s="21" t="s">
        <v>13</v>
      </c>
      <c r="E35" s="22">
        <v>1740</v>
      </c>
      <c r="F35" s="23"/>
      <c r="G35" s="24"/>
    </row>
    <row r="36" spans="2:7" s="11" customFormat="1" ht="27" x14ac:dyDescent="0.15">
      <c r="B36" s="21" t="s">
        <v>10</v>
      </c>
      <c r="C36" s="21" t="s">
        <v>14</v>
      </c>
      <c r="D36" s="21" t="s">
        <v>136</v>
      </c>
      <c r="E36" s="22">
        <v>280</v>
      </c>
      <c r="F36" s="23"/>
      <c r="G36" s="24"/>
    </row>
    <row r="37" spans="2:7" s="11" customFormat="1" ht="27" x14ac:dyDescent="0.15">
      <c r="B37" s="21" t="s">
        <v>10</v>
      </c>
      <c r="C37" s="21" t="s">
        <v>14</v>
      </c>
      <c r="D37" s="21" t="s">
        <v>11</v>
      </c>
      <c r="E37" s="22">
        <v>550</v>
      </c>
      <c r="F37" s="23"/>
      <c r="G37" s="24"/>
    </row>
    <row r="38" spans="2:7" s="11" customFormat="1" ht="27" x14ac:dyDescent="0.15">
      <c r="B38" s="21" t="s">
        <v>10</v>
      </c>
      <c r="C38" s="21" t="s">
        <v>14</v>
      </c>
      <c r="D38" s="21" t="s">
        <v>16</v>
      </c>
      <c r="E38" s="22">
        <v>530</v>
      </c>
      <c r="F38" s="25">
        <f>SUM(E35:E38)</f>
        <v>3100</v>
      </c>
      <c r="G38" s="24">
        <v>353</v>
      </c>
    </row>
    <row r="39" spans="2:7" s="11" customFormat="1" ht="18" x14ac:dyDescent="0.15">
      <c r="B39" s="21" t="s">
        <v>91</v>
      </c>
      <c r="C39" s="21" t="s">
        <v>18</v>
      </c>
      <c r="D39" s="21" t="s">
        <v>48</v>
      </c>
      <c r="E39" s="22">
        <v>0</v>
      </c>
      <c r="F39" s="23">
        <f>SUM(E39)</f>
        <v>0</v>
      </c>
      <c r="G39" s="24">
        <v>354</v>
      </c>
    </row>
    <row r="40" spans="2:7" s="11" customFormat="1" ht="36" x14ac:dyDescent="0.15">
      <c r="B40" s="21" t="s">
        <v>130</v>
      </c>
      <c r="C40" s="21" t="s">
        <v>15</v>
      </c>
      <c r="D40" s="21" t="s">
        <v>37</v>
      </c>
      <c r="E40" s="22">
        <v>180</v>
      </c>
      <c r="F40" s="23">
        <f>SUM(E40)</f>
        <v>180</v>
      </c>
      <c r="G40" s="24">
        <v>355</v>
      </c>
    </row>
    <row r="41" spans="2:7" s="11" customFormat="1" ht="36" x14ac:dyDescent="0.15">
      <c r="B41" s="21" t="s">
        <v>131</v>
      </c>
      <c r="C41" s="21" t="s">
        <v>15</v>
      </c>
      <c r="D41" s="21" t="s">
        <v>119</v>
      </c>
      <c r="E41" s="22">
        <v>0</v>
      </c>
      <c r="F41" s="23">
        <f>SUM(E41)</f>
        <v>0</v>
      </c>
      <c r="G41" s="24">
        <v>356</v>
      </c>
    </row>
    <row r="42" spans="2:7" s="11" customFormat="1" ht="45" x14ac:dyDescent="0.15">
      <c r="B42" s="21" t="s">
        <v>132</v>
      </c>
      <c r="C42" s="21" t="s">
        <v>15</v>
      </c>
      <c r="D42" s="21" t="s">
        <v>117</v>
      </c>
      <c r="E42" s="22">
        <v>80</v>
      </c>
      <c r="F42" s="23"/>
      <c r="G42" s="24"/>
    </row>
    <row r="43" spans="2:7" s="11" customFormat="1" ht="45" x14ac:dyDescent="0.15">
      <c r="B43" s="21" t="s">
        <v>133</v>
      </c>
      <c r="C43" s="21" t="s">
        <v>15</v>
      </c>
      <c r="D43" s="21" t="s">
        <v>129</v>
      </c>
      <c r="E43" s="22">
        <v>160</v>
      </c>
      <c r="F43" s="23"/>
      <c r="G43" s="24"/>
    </row>
    <row r="44" spans="2:7" s="11" customFormat="1" ht="45" x14ac:dyDescent="0.15">
      <c r="B44" s="21" t="s">
        <v>132</v>
      </c>
      <c r="C44" s="21" t="s">
        <v>15</v>
      </c>
      <c r="D44" s="21" t="s">
        <v>19</v>
      </c>
      <c r="E44" s="22">
        <v>80</v>
      </c>
      <c r="F44" s="23">
        <f>SUM(E43:E44)</f>
        <v>240</v>
      </c>
      <c r="G44" s="24">
        <v>357</v>
      </c>
    </row>
    <row r="45" spans="2:7" s="11" customFormat="1" ht="18" x14ac:dyDescent="0.15">
      <c r="B45" s="21" t="s">
        <v>111</v>
      </c>
      <c r="C45" s="21" t="s">
        <v>141</v>
      </c>
      <c r="D45" s="21" t="s">
        <v>148</v>
      </c>
      <c r="E45" s="22">
        <v>180</v>
      </c>
      <c r="F45" s="23"/>
      <c r="G45" s="24"/>
    </row>
    <row r="46" spans="2:7" s="11" customFormat="1" ht="18" x14ac:dyDescent="0.15">
      <c r="B46" s="21" t="s">
        <v>111</v>
      </c>
      <c r="C46" s="21" t="s">
        <v>141</v>
      </c>
      <c r="D46" s="21" t="s">
        <v>144</v>
      </c>
      <c r="E46" s="22">
        <v>190</v>
      </c>
      <c r="F46" s="23"/>
      <c r="G46" s="24"/>
    </row>
    <row r="47" spans="2:7" s="11" customFormat="1" ht="18" x14ac:dyDescent="0.15">
      <c r="B47" s="21" t="s">
        <v>111</v>
      </c>
      <c r="C47" s="21" t="s">
        <v>141</v>
      </c>
      <c r="D47" s="21" t="s">
        <v>112</v>
      </c>
      <c r="E47" s="22">
        <v>0</v>
      </c>
      <c r="F47" s="25"/>
      <c r="G47" s="24"/>
    </row>
    <row r="48" spans="2:7" s="11" customFormat="1" ht="18" x14ac:dyDescent="0.15">
      <c r="B48" s="21" t="s">
        <v>111</v>
      </c>
      <c r="C48" s="21" t="s">
        <v>141</v>
      </c>
      <c r="D48" s="21" t="s">
        <v>113</v>
      </c>
      <c r="E48" s="22">
        <v>0</v>
      </c>
      <c r="F48" s="25"/>
      <c r="G48" s="24"/>
    </row>
    <row r="49" spans="2:7" s="11" customFormat="1" ht="18" x14ac:dyDescent="0.15">
      <c r="B49" s="21" t="s">
        <v>47</v>
      </c>
      <c r="C49" s="21" t="s">
        <v>38</v>
      </c>
      <c r="D49" s="21" t="s">
        <v>120</v>
      </c>
      <c r="E49" s="22">
        <v>260</v>
      </c>
      <c r="F49" s="23"/>
      <c r="G49" s="24"/>
    </row>
    <row r="50" spans="2:7" s="11" customFormat="1" ht="18" x14ac:dyDescent="0.15">
      <c r="B50" s="21" t="s">
        <v>47</v>
      </c>
      <c r="C50" s="21" t="s">
        <v>38</v>
      </c>
      <c r="D50" s="21" t="s">
        <v>40</v>
      </c>
      <c r="E50" s="22">
        <v>560</v>
      </c>
      <c r="F50" s="23"/>
      <c r="G50" s="24"/>
    </row>
    <row r="51" spans="2:7" s="11" customFormat="1" ht="18" x14ac:dyDescent="0.15">
      <c r="B51" s="21" t="s">
        <v>47</v>
      </c>
      <c r="C51" s="21" t="s">
        <v>38</v>
      </c>
      <c r="D51" s="21" t="s">
        <v>104</v>
      </c>
      <c r="E51" s="22">
        <v>300</v>
      </c>
      <c r="F51" s="23">
        <f>SUM(E45:E51)</f>
        <v>1490</v>
      </c>
      <c r="G51" s="24">
        <v>358</v>
      </c>
    </row>
    <row r="52" spans="2:7" s="11" customFormat="1" ht="54" x14ac:dyDescent="0.15">
      <c r="B52" s="21" t="s">
        <v>140</v>
      </c>
      <c r="C52" s="21" t="s">
        <v>147</v>
      </c>
      <c r="D52" s="21" t="s">
        <v>23</v>
      </c>
      <c r="E52" s="22">
        <v>110</v>
      </c>
      <c r="F52" s="25">
        <f>SUM(E52)</f>
        <v>110</v>
      </c>
      <c r="G52" s="24">
        <v>359</v>
      </c>
    </row>
    <row r="53" spans="2:7" s="11" customFormat="1" ht="63" x14ac:dyDescent="0.15">
      <c r="B53" s="21" t="s">
        <v>135</v>
      </c>
      <c r="C53" s="21" t="s">
        <v>134</v>
      </c>
      <c r="D53" s="21" t="s">
        <v>146</v>
      </c>
      <c r="E53" s="22">
        <v>60</v>
      </c>
      <c r="F53" s="25">
        <f>SUM(E53)</f>
        <v>60</v>
      </c>
      <c r="G53" s="24">
        <v>360</v>
      </c>
    </row>
    <row r="54" spans="2:7" s="11" customFormat="1" ht="45" x14ac:dyDescent="0.15">
      <c r="B54" s="21" t="s">
        <v>125</v>
      </c>
      <c r="C54" s="21" t="s">
        <v>126</v>
      </c>
      <c r="D54" s="21" t="s">
        <v>127</v>
      </c>
      <c r="E54" s="22">
        <v>0</v>
      </c>
      <c r="F54" s="25">
        <f>SUM(E54)</f>
        <v>0</v>
      </c>
      <c r="G54" s="24">
        <v>361</v>
      </c>
    </row>
    <row r="55" spans="2:7" s="11" customFormat="1" ht="18" x14ac:dyDescent="0.15">
      <c r="B55" s="21" t="s">
        <v>114</v>
      </c>
      <c r="C55" s="21" t="s">
        <v>115</v>
      </c>
      <c r="D55" s="21" t="s">
        <v>116</v>
      </c>
      <c r="E55" s="22">
        <v>0</v>
      </c>
      <c r="F55" s="25">
        <f>SUM(E55:E55)</f>
        <v>0</v>
      </c>
      <c r="G55" s="24">
        <v>362</v>
      </c>
    </row>
    <row r="56" spans="2:7" s="11" customFormat="1" ht="36" x14ac:dyDescent="0.15">
      <c r="B56" s="26" t="s">
        <v>100</v>
      </c>
      <c r="C56" s="21" t="s">
        <v>20</v>
      </c>
      <c r="D56" s="21" t="s">
        <v>159</v>
      </c>
      <c r="E56" s="22">
        <v>40</v>
      </c>
      <c r="F56" s="25"/>
      <c r="G56" s="24"/>
    </row>
    <row r="57" spans="2:7" s="11" customFormat="1" ht="36" x14ac:dyDescent="0.15">
      <c r="B57" s="26" t="s">
        <v>100</v>
      </c>
      <c r="C57" s="21" t="s">
        <v>20</v>
      </c>
      <c r="D57" s="21" t="s">
        <v>101</v>
      </c>
      <c r="E57" s="22">
        <v>250</v>
      </c>
      <c r="F57" s="23">
        <f>SUM(E56:E57)</f>
        <v>290</v>
      </c>
      <c r="G57" s="24">
        <v>363</v>
      </c>
    </row>
    <row r="58" spans="2:7" s="11" customFormat="1" ht="54" x14ac:dyDescent="0.15">
      <c r="B58" s="26" t="s">
        <v>57</v>
      </c>
      <c r="C58" s="21" t="s">
        <v>20</v>
      </c>
      <c r="D58" s="21" t="s">
        <v>58</v>
      </c>
      <c r="E58" s="22">
        <v>0</v>
      </c>
      <c r="F58" s="23"/>
      <c r="G58" s="24"/>
    </row>
    <row r="59" spans="2:7" s="11" customFormat="1" ht="54" x14ac:dyDescent="0.15">
      <c r="B59" s="26" t="s">
        <v>57</v>
      </c>
      <c r="C59" s="21" t="s">
        <v>20</v>
      </c>
      <c r="D59" s="21" t="s">
        <v>21</v>
      </c>
      <c r="E59" s="22">
        <v>420</v>
      </c>
      <c r="F59" s="23">
        <f>SUM(E58:E59)</f>
        <v>420</v>
      </c>
      <c r="G59" s="24">
        <v>364</v>
      </c>
    </row>
    <row r="60" spans="2:7" s="11" customFormat="1" ht="63" x14ac:dyDescent="0.15">
      <c r="B60" s="26" t="s">
        <v>73</v>
      </c>
      <c r="C60" s="21" t="s">
        <v>20</v>
      </c>
      <c r="D60" s="21" t="s">
        <v>53</v>
      </c>
      <c r="E60" s="22">
        <v>120</v>
      </c>
      <c r="F60" s="23">
        <f>SUM(E60)</f>
        <v>120</v>
      </c>
      <c r="G60" s="24">
        <v>365</v>
      </c>
    </row>
    <row r="61" spans="2:7" s="11" customFormat="1" ht="18" x14ac:dyDescent="0.15">
      <c r="B61" s="21" t="s">
        <v>75</v>
      </c>
      <c r="C61" s="21" t="s">
        <v>18</v>
      </c>
      <c r="D61" s="21" t="s">
        <v>6</v>
      </c>
      <c r="E61" s="22">
        <v>430</v>
      </c>
      <c r="F61" s="23"/>
      <c r="G61" s="24"/>
    </row>
    <row r="62" spans="2:7" s="11" customFormat="1" ht="27" x14ac:dyDescent="0.15">
      <c r="B62" s="21" t="s">
        <v>102</v>
      </c>
      <c r="C62" s="21" t="s">
        <v>103</v>
      </c>
      <c r="D62" s="21" t="s">
        <v>77</v>
      </c>
      <c r="E62" s="22">
        <v>0</v>
      </c>
      <c r="F62" s="23">
        <f>E61+E62</f>
        <v>430</v>
      </c>
      <c r="G62" s="24">
        <v>366</v>
      </c>
    </row>
    <row r="63" spans="2:7" s="11" customFormat="1" ht="36" x14ac:dyDescent="0.15">
      <c r="B63" s="21" t="s">
        <v>84</v>
      </c>
      <c r="C63" s="21" t="s">
        <v>107</v>
      </c>
      <c r="D63" s="21" t="s">
        <v>87</v>
      </c>
      <c r="E63" s="30">
        <v>600</v>
      </c>
      <c r="F63" s="23"/>
      <c r="G63" s="24"/>
    </row>
    <row r="64" spans="2:7" s="11" customFormat="1" ht="36" x14ac:dyDescent="0.15">
      <c r="B64" s="21" t="s">
        <v>84</v>
      </c>
      <c r="C64" s="21" t="s">
        <v>107</v>
      </c>
      <c r="D64" s="21" t="s">
        <v>108</v>
      </c>
      <c r="E64" s="30">
        <v>960</v>
      </c>
      <c r="F64" s="23"/>
      <c r="G64" s="24"/>
    </row>
    <row r="65" spans="2:11" s="11" customFormat="1" ht="36" x14ac:dyDescent="0.15">
      <c r="B65" s="21" t="s">
        <v>84</v>
      </c>
      <c r="C65" s="21" t="s">
        <v>107</v>
      </c>
      <c r="D65" s="21" t="s">
        <v>109</v>
      </c>
      <c r="E65" s="30">
        <v>280</v>
      </c>
      <c r="F65" s="23"/>
      <c r="G65" s="24"/>
    </row>
    <row r="66" spans="2:11" s="11" customFormat="1" ht="36" x14ac:dyDescent="0.15">
      <c r="B66" s="21" t="s">
        <v>84</v>
      </c>
      <c r="C66" s="21" t="s">
        <v>107</v>
      </c>
      <c r="D66" s="21" t="s">
        <v>110</v>
      </c>
      <c r="E66" s="30">
        <v>160</v>
      </c>
      <c r="F66" s="23">
        <f>SUM(E63:E66)</f>
        <v>2000</v>
      </c>
      <c r="G66" s="24">
        <v>367</v>
      </c>
    </row>
    <row r="67" spans="2:11" s="11" customFormat="1" ht="45" x14ac:dyDescent="0.15">
      <c r="B67" s="21" t="s">
        <v>118</v>
      </c>
      <c r="C67" s="21" t="s">
        <v>105</v>
      </c>
      <c r="D67" s="21" t="s">
        <v>143</v>
      </c>
      <c r="E67" s="30">
        <v>100</v>
      </c>
      <c r="F67" s="23"/>
      <c r="G67" s="24"/>
    </row>
    <row r="68" spans="2:11" s="11" customFormat="1" ht="45" x14ac:dyDescent="0.15">
      <c r="B68" s="21" t="s">
        <v>118</v>
      </c>
      <c r="C68" s="21" t="s">
        <v>105</v>
      </c>
      <c r="D68" s="21" t="s">
        <v>106</v>
      </c>
      <c r="E68" s="22">
        <v>160</v>
      </c>
      <c r="F68" s="31">
        <f>SUM(E67:E68)</f>
        <v>260</v>
      </c>
      <c r="G68" s="24">
        <v>368</v>
      </c>
    </row>
    <row r="69" spans="2:11" x14ac:dyDescent="0.25">
      <c r="E69" s="14" t="s">
        <v>22</v>
      </c>
      <c r="F69" s="14">
        <f>F9+F13+F14+F17+F30+F34+F38+F39+F40+F41+F44+F51+F52+F53+F54+F55+F57+F59+F60+F62+F66+F68</f>
        <v>9360</v>
      </c>
    </row>
    <row r="70" spans="2:11" x14ac:dyDescent="0.25">
      <c r="B70" s="1" t="s">
        <v>12</v>
      </c>
      <c r="K70" s="11"/>
    </row>
    <row r="71" spans="2:11" x14ac:dyDescent="0.25">
      <c r="F71" s="27"/>
    </row>
    <row r="72" spans="2:11" x14ac:dyDescent="0.25">
      <c r="E72" s="18"/>
    </row>
    <row r="73" spans="2:11" x14ac:dyDescent="0.25">
      <c r="E73" s="18"/>
    </row>
    <row r="74" spans="2:11" x14ac:dyDescent="0.25">
      <c r="E74" s="18"/>
    </row>
    <row r="75" spans="2:11" x14ac:dyDescent="0.25">
      <c r="E75" s="18"/>
    </row>
    <row r="76" spans="2:11" x14ac:dyDescent="0.25">
      <c r="E76" s="18"/>
    </row>
    <row r="77" spans="2:11" x14ac:dyDescent="0.25">
      <c r="E77" s="18"/>
    </row>
    <row r="78" spans="2:11" x14ac:dyDescent="0.25">
      <c r="E78" s="18"/>
    </row>
    <row r="79" spans="2:11" x14ac:dyDescent="0.25">
      <c r="E79" s="18"/>
    </row>
    <row r="80" spans="2:11" x14ac:dyDescent="0.25">
      <c r="E80" s="18"/>
    </row>
    <row r="81" spans="5:5" x14ac:dyDescent="0.25">
      <c r="E81" s="18"/>
    </row>
    <row r="82" spans="5:5" x14ac:dyDescent="0.25">
      <c r="E82" s="18"/>
    </row>
    <row r="83" spans="5:5" x14ac:dyDescent="0.25">
      <c r="E83" s="18"/>
    </row>
    <row r="84" spans="5:5" x14ac:dyDescent="0.25">
      <c r="E84" s="18"/>
    </row>
    <row r="85" spans="5:5" x14ac:dyDescent="0.25">
      <c r="E85" s="18"/>
    </row>
    <row r="86" spans="5:5" x14ac:dyDescent="0.25">
      <c r="E86" s="18"/>
    </row>
    <row r="87" spans="5:5" x14ac:dyDescent="0.25">
      <c r="E87" s="18"/>
    </row>
    <row r="88" spans="5:5" x14ac:dyDescent="0.25">
      <c r="E88" s="18"/>
    </row>
    <row r="89" spans="5:5" x14ac:dyDescent="0.25">
      <c r="E89" s="18"/>
    </row>
    <row r="90" spans="5:5" x14ac:dyDescent="0.25">
      <c r="E90" s="18"/>
    </row>
    <row r="91" spans="5:5" x14ac:dyDescent="0.25">
      <c r="E91" s="18"/>
    </row>
    <row r="92" spans="5:5" x14ac:dyDescent="0.25">
      <c r="E92" s="18"/>
    </row>
    <row r="93" spans="5:5" x14ac:dyDescent="0.25">
      <c r="E93" s="18"/>
    </row>
    <row r="94" spans="5:5" x14ac:dyDescent="0.25">
      <c r="E94" s="18"/>
    </row>
    <row r="95" spans="5:5" x14ac:dyDescent="0.25">
      <c r="E95" s="18"/>
    </row>
    <row r="96" spans="5:5" x14ac:dyDescent="0.25">
      <c r="E96" s="6"/>
    </row>
    <row r="97" spans="5:5" x14ac:dyDescent="0.25">
      <c r="E97" s="18"/>
    </row>
    <row r="98" spans="5:5" x14ac:dyDescent="0.25">
      <c r="E98" s="18"/>
    </row>
    <row r="99" spans="5:5" x14ac:dyDescent="0.25">
      <c r="E99" s="18"/>
    </row>
    <row r="100" spans="5:5" x14ac:dyDescent="0.25">
      <c r="E100" s="18"/>
    </row>
  </sheetData>
  <autoFilter ref="B8:G70" xr:uid="{00000000-0009-0000-0000-000000000000}"/>
  <mergeCells count="1">
    <mergeCell ref="C5:D5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pageSetUpPr fitToPage="1"/>
  </sheetPr>
  <dimension ref="B2:L55"/>
  <sheetViews>
    <sheetView topLeftCell="A16" zoomScale="103" zoomScaleNormal="103" workbookViewId="0">
      <selection activeCell="B23" sqref="B23"/>
    </sheetView>
  </sheetViews>
  <sheetFormatPr baseColWidth="10" defaultRowHeight="15" x14ac:dyDescent="0.25"/>
  <cols>
    <col min="1" max="1" width="3.42578125" customWidth="1"/>
    <col min="2" max="2" width="7.5703125" customWidth="1"/>
    <col min="3" max="3" width="12.42578125" customWidth="1"/>
    <col min="4" max="4" width="22.28515625" customWidth="1"/>
    <col min="5" max="5" width="10.7109375" customWidth="1"/>
    <col min="6" max="6" width="9" customWidth="1"/>
    <col min="7" max="7" width="15.28515625" style="2" customWidth="1"/>
    <col min="8" max="9" width="17.140625" style="2" customWidth="1"/>
    <col min="10" max="10" width="16.42578125" style="2" customWidth="1"/>
    <col min="11" max="11" width="8" style="2" customWidth="1"/>
    <col min="12" max="12" width="27.42578125" customWidth="1"/>
    <col min="13" max="13" width="8" customWidth="1"/>
  </cols>
  <sheetData>
    <row r="2" spans="2:12" ht="15.75" x14ac:dyDescent="0.25">
      <c r="B2" s="38"/>
      <c r="C2" s="60" t="s">
        <v>162</v>
      </c>
      <c r="D2" s="60"/>
      <c r="E2" s="60"/>
      <c r="F2" s="60"/>
      <c r="G2" s="60"/>
      <c r="H2" s="60"/>
      <c r="I2" s="60"/>
      <c r="J2" s="60"/>
      <c r="K2" s="60"/>
      <c r="L2" s="60"/>
    </row>
    <row r="3" spans="2:12" ht="15.75" x14ac:dyDescent="0.25">
      <c r="B3" s="39" t="s">
        <v>163</v>
      </c>
      <c r="C3" s="39" t="s">
        <v>173</v>
      </c>
      <c r="D3" s="40"/>
      <c r="E3" s="40"/>
      <c r="F3" s="40"/>
      <c r="G3" s="41"/>
      <c r="H3" s="61" t="s">
        <v>164</v>
      </c>
      <c r="I3" s="62"/>
      <c r="J3" s="62"/>
      <c r="K3" s="62"/>
      <c r="L3" s="63"/>
    </row>
    <row r="4" spans="2:12" ht="15.75" x14ac:dyDescent="0.25">
      <c r="B4" s="39" t="s">
        <v>174</v>
      </c>
      <c r="C4" s="42" t="s">
        <v>169</v>
      </c>
      <c r="D4" s="38"/>
      <c r="E4" s="38"/>
      <c r="F4" s="38"/>
      <c r="G4" s="41"/>
      <c r="H4" s="61" t="s">
        <v>165</v>
      </c>
      <c r="I4" s="63"/>
      <c r="J4" s="61" t="s">
        <v>166</v>
      </c>
      <c r="K4" s="63"/>
      <c r="L4" s="34" t="s">
        <v>167</v>
      </c>
    </row>
    <row r="5" spans="2:12" ht="15.75" x14ac:dyDescent="0.25">
      <c r="B5" s="38"/>
      <c r="C5" s="38"/>
      <c r="D5" s="38"/>
      <c r="E5" s="38"/>
      <c r="F5" s="38"/>
      <c r="G5" s="41"/>
      <c r="H5" s="69" t="s">
        <v>170</v>
      </c>
      <c r="I5" s="70"/>
      <c r="J5" s="69" t="s">
        <v>170</v>
      </c>
      <c r="K5" s="70"/>
      <c r="L5" s="37" t="s">
        <v>171</v>
      </c>
    </row>
    <row r="6" spans="2:12" ht="15.75" x14ac:dyDescent="0.25">
      <c r="B6" s="38"/>
      <c r="C6" s="73" t="s">
        <v>168</v>
      </c>
      <c r="D6" s="73"/>
      <c r="E6" s="73"/>
      <c r="F6" s="73"/>
      <c r="G6" s="73"/>
      <c r="H6" s="73"/>
      <c r="I6" s="73"/>
      <c r="J6" s="73"/>
      <c r="K6" s="73"/>
      <c r="L6" s="73"/>
    </row>
    <row r="7" spans="2:12" ht="15.75" x14ac:dyDescent="0.25">
      <c r="B7" s="81" t="s">
        <v>172</v>
      </c>
      <c r="C7" s="81"/>
      <c r="D7" s="81"/>
      <c r="E7" s="81"/>
      <c r="F7" s="81"/>
      <c r="G7" s="82" t="s">
        <v>180</v>
      </c>
      <c r="H7" s="82"/>
      <c r="I7" s="82"/>
      <c r="J7" s="82"/>
      <c r="K7" s="82"/>
      <c r="L7" s="82"/>
    </row>
    <row r="8" spans="2:12" ht="15.75" x14ac:dyDescent="0.25">
      <c r="B8" s="81" t="s">
        <v>179</v>
      </c>
      <c r="C8" s="81"/>
      <c r="D8" s="81"/>
      <c r="E8" s="81"/>
      <c r="F8" s="81"/>
      <c r="G8" s="83" t="s">
        <v>180</v>
      </c>
      <c r="H8" s="83"/>
      <c r="I8" s="83"/>
      <c r="J8" s="83"/>
      <c r="K8" s="83"/>
      <c r="L8" s="83"/>
    </row>
    <row r="9" spans="2:12" x14ac:dyDescent="0.25">
      <c r="C9" s="1"/>
      <c r="D9" s="1"/>
      <c r="E9" s="1"/>
      <c r="F9" s="1"/>
      <c r="G9" s="6"/>
      <c r="H9" s="6"/>
      <c r="I9" s="6"/>
      <c r="J9" s="6"/>
      <c r="K9" s="6"/>
      <c r="L9" s="1"/>
    </row>
    <row r="10" spans="2:12" ht="29.25" customHeight="1" x14ac:dyDescent="0.25">
      <c r="B10" s="44" t="s">
        <v>193</v>
      </c>
      <c r="C10" s="44" t="s">
        <v>178</v>
      </c>
      <c r="D10" s="64" t="s">
        <v>175</v>
      </c>
      <c r="E10" s="65"/>
      <c r="F10" s="66"/>
      <c r="G10" s="64" t="s">
        <v>176</v>
      </c>
      <c r="H10" s="65"/>
      <c r="I10" s="65"/>
      <c r="J10" s="66"/>
      <c r="K10" s="67" t="s">
        <v>177</v>
      </c>
      <c r="L10" s="68"/>
    </row>
    <row r="11" spans="2:12" ht="41.25" customHeight="1" x14ac:dyDescent="0.25">
      <c r="B11" s="43">
        <v>1</v>
      </c>
      <c r="C11" s="32"/>
      <c r="D11" s="53"/>
      <c r="E11" s="54"/>
      <c r="F11" s="55"/>
      <c r="G11" s="56"/>
      <c r="H11" s="57"/>
      <c r="I11" s="57"/>
      <c r="J11" s="58"/>
      <c r="K11" s="56"/>
      <c r="L11" s="58"/>
    </row>
    <row r="12" spans="2:12" ht="41.25" customHeight="1" x14ac:dyDescent="0.25">
      <c r="B12" s="43">
        <f>+B11+1</f>
        <v>2</v>
      </c>
      <c r="C12" s="32"/>
      <c r="D12" s="53"/>
      <c r="E12" s="54"/>
      <c r="F12" s="55"/>
      <c r="G12" s="56"/>
      <c r="H12" s="57"/>
      <c r="I12" s="57"/>
      <c r="J12" s="58"/>
      <c r="K12" s="56"/>
      <c r="L12" s="58"/>
    </row>
    <row r="13" spans="2:12" ht="41.25" customHeight="1" x14ac:dyDescent="0.25">
      <c r="B13" s="43">
        <f t="shared" ref="B13:B18" si="0">+B12+1</f>
        <v>3</v>
      </c>
      <c r="C13" s="32"/>
      <c r="D13" s="53"/>
      <c r="E13" s="54"/>
      <c r="F13" s="55"/>
      <c r="G13" s="56"/>
      <c r="H13" s="57"/>
      <c r="I13" s="57"/>
      <c r="J13" s="58"/>
      <c r="K13" s="56"/>
      <c r="L13" s="58"/>
    </row>
    <row r="14" spans="2:12" ht="41.25" customHeight="1" x14ac:dyDescent="0.25">
      <c r="B14" s="43">
        <f t="shared" si="0"/>
        <v>4</v>
      </c>
      <c r="C14" s="32"/>
      <c r="D14" s="53"/>
      <c r="E14" s="54"/>
      <c r="F14" s="55"/>
      <c r="G14" s="56"/>
      <c r="H14" s="57"/>
      <c r="I14" s="57"/>
      <c r="J14" s="58"/>
      <c r="K14" s="56"/>
      <c r="L14" s="58"/>
    </row>
    <row r="15" spans="2:12" ht="41.25" customHeight="1" x14ac:dyDescent="0.25">
      <c r="B15" s="43">
        <f t="shared" si="0"/>
        <v>5</v>
      </c>
      <c r="C15" s="32"/>
      <c r="D15" s="53"/>
      <c r="E15" s="54"/>
      <c r="F15" s="55"/>
      <c r="G15" s="56"/>
      <c r="H15" s="57"/>
      <c r="I15" s="57"/>
      <c r="J15" s="58"/>
      <c r="K15" s="56"/>
      <c r="L15" s="58"/>
    </row>
    <row r="16" spans="2:12" ht="41.25" customHeight="1" x14ac:dyDescent="0.25">
      <c r="B16" s="43">
        <f t="shared" si="0"/>
        <v>6</v>
      </c>
      <c r="C16" s="32"/>
      <c r="D16" s="53"/>
      <c r="E16" s="54"/>
      <c r="F16" s="55"/>
      <c r="G16" s="56"/>
      <c r="H16" s="57"/>
      <c r="I16" s="57"/>
      <c r="J16" s="58"/>
      <c r="K16" s="56"/>
      <c r="L16" s="58"/>
    </row>
    <row r="17" spans="2:12" ht="41.25" customHeight="1" x14ac:dyDescent="0.25">
      <c r="B17" s="43">
        <f t="shared" si="0"/>
        <v>7</v>
      </c>
      <c r="C17" s="32"/>
      <c r="D17" s="53"/>
      <c r="E17" s="54"/>
      <c r="F17" s="55"/>
      <c r="G17" s="56"/>
      <c r="H17" s="57"/>
      <c r="I17" s="57"/>
      <c r="J17" s="58"/>
      <c r="K17" s="56"/>
      <c r="L17" s="58"/>
    </row>
    <row r="18" spans="2:12" ht="41.25" customHeight="1" x14ac:dyDescent="0.25">
      <c r="B18" s="43">
        <f t="shared" si="0"/>
        <v>8</v>
      </c>
      <c r="C18" s="32"/>
      <c r="D18" s="53"/>
      <c r="E18" s="54"/>
      <c r="F18" s="55"/>
      <c r="G18" s="56"/>
      <c r="H18" s="57"/>
      <c r="I18" s="57"/>
      <c r="J18" s="58"/>
      <c r="K18" s="56"/>
      <c r="L18" s="58"/>
    </row>
    <row r="19" spans="2:12" x14ac:dyDescent="0.25">
      <c r="C19" s="1"/>
      <c r="D19" s="1"/>
      <c r="E19" s="1"/>
      <c r="F19" s="1"/>
      <c r="G19" s="6"/>
      <c r="H19" s="6"/>
      <c r="I19" s="6"/>
      <c r="J19" s="6"/>
      <c r="K19" s="6"/>
      <c r="L19" s="1"/>
    </row>
    <row r="20" spans="2:12" x14ac:dyDescent="0.25">
      <c r="C20" s="1"/>
      <c r="D20" s="1"/>
      <c r="E20" s="1"/>
      <c r="F20" s="1"/>
      <c r="G20" s="6"/>
      <c r="H20" s="6"/>
      <c r="I20" s="6"/>
      <c r="J20" s="6"/>
      <c r="K20" s="6"/>
      <c r="L20" s="1"/>
    </row>
    <row r="21" spans="2:12" ht="15.75" x14ac:dyDescent="0.25">
      <c r="B21" s="59" t="s">
        <v>181</v>
      </c>
      <c r="C21" s="59"/>
      <c r="D21" s="59"/>
      <c r="E21" s="59"/>
      <c r="F21" s="59"/>
      <c r="G21" s="59"/>
      <c r="H21" s="59"/>
      <c r="I21" s="59"/>
      <c r="J21" s="59"/>
      <c r="K21" s="59"/>
      <c r="L21" s="59"/>
    </row>
    <row r="22" spans="2:12" ht="63" x14ac:dyDescent="0.25">
      <c r="B22" s="44" t="s">
        <v>192</v>
      </c>
      <c r="C22" s="45" t="s">
        <v>182</v>
      </c>
      <c r="D22" s="45" t="s">
        <v>183</v>
      </c>
      <c r="E22" s="71" t="s">
        <v>175</v>
      </c>
      <c r="F22" s="84"/>
      <c r="G22" s="72"/>
      <c r="H22" s="64" t="s">
        <v>184</v>
      </c>
      <c r="I22" s="66"/>
      <c r="J22" s="44" t="s">
        <v>185</v>
      </c>
      <c r="K22" s="71" t="s">
        <v>176</v>
      </c>
      <c r="L22" s="72"/>
    </row>
    <row r="23" spans="2:12" ht="41.25" customHeight="1" x14ac:dyDescent="0.25">
      <c r="B23" s="37" t="s">
        <v>194</v>
      </c>
      <c r="C23" s="50" t="s">
        <v>187</v>
      </c>
      <c r="D23" s="48" t="s">
        <v>188</v>
      </c>
      <c r="E23" s="76"/>
      <c r="F23" s="76"/>
      <c r="G23" s="76"/>
      <c r="H23" s="79"/>
      <c r="I23" s="80"/>
      <c r="J23" s="35"/>
      <c r="K23" s="77"/>
      <c r="L23" s="77"/>
    </row>
    <row r="24" spans="2:12" ht="41.25" customHeight="1" x14ac:dyDescent="0.25">
      <c r="B24" s="36"/>
      <c r="C24" s="51"/>
      <c r="D24" s="49"/>
      <c r="E24" s="76"/>
      <c r="F24" s="76"/>
      <c r="G24" s="76"/>
      <c r="H24" s="79"/>
      <c r="I24" s="80"/>
      <c r="J24" s="35"/>
      <c r="K24" s="77"/>
      <c r="L24" s="77"/>
    </row>
    <row r="25" spans="2:12" ht="41.25" customHeight="1" x14ac:dyDescent="0.25">
      <c r="B25" s="36"/>
      <c r="C25" s="51"/>
      <c r="D25" s="49"/>
      <c r="E25" s="76"/>
      <c r="F25" s="76"/>
      <c r="G25" s="76"/>
      <c r="H25" s="79"/>
      <c r="I25" s="80"/>
      <c r="J25" s="35"/>
      <c r="K25" s="77"/>
      <c r="L25" s="77"/>
    </row>
    <row r="26" spans="2:12" ht="41.25" customHeight="1" x14ac:dyDescent="0.25">
      <c r="B26" s="36"/>
      <c r="C26" s="51"/>
      <c r="D26" s="49"/>
      <c r="E26" s="76"/>
      <c r="F26" s="76"/>
      <c r="G26" s="76"/>
      <c r="H26" s="79"/>
      <c r="I26" s="80"/>
      <c r="J26" s="35"/>
      <c r="K26" s="77"/>
      <c r="L26" s="77"/>
    </row>
    <row r="27" spans="2:12" ht="41.25" customHeight="1" x14ac:dyDescent="0.25">
      <c r="B27" s="36"/>
      <c r="C27" s="51"/>
      <c r="D27" s="49"/>
      <c r="E27" s="76"/>
      <c r="F27" s="76"/>
      <c r="G27" s="76"/>
      <c r="H27" s="79"/>
      <c r="I27" s="80"/>
      <c r="J27" s="35"/>
      <c r="K27" s="77"/>
      <c r="L27" s="77"/>
    </row>
    <row r="28" spans="2:12" ht="41.25" customHeight="1" x14ac:dyDescent="0.25">
      <c r="B28" s="36"/>
      <c r="C28" s="51"/>
      <c r="D28" s="49"/>
      <c r="E28" s="76"/>
      <c r="F28" s="76"/>
      <c r="G28" s="76"/>
      <c r="H28" s="79"/>
      <c r="I28" s="80"/>
      <c r="J28" s="35"/>
      <c r="K28" s="77"/>
      <c r="L28" s="77"/>
    </row>
    <row r="29" spans="2:12" ht="41.25" customHeight="1" x14ac:dyDescent="0.25">
      <c r="B29" s="36"/>
      <c r="C29" s="51"/>
      <c r="D29" s="49"/>
      <c r="E29" s="76"/>
      <c r="F29" s="76"/>
      <c r="G29" s="76"/>
      <c r="H29" s="79"/>
      <c r="I29" s="80"/>
      <c r="J29" s="35"/>
      <c r="K29" s="77"/>
      <c r="L29" s="77"/>
    </row>
    <row r="30" spans="2:12" ht="41.25" customHeight="1" x14ac:dyDescent="0.25">
      <c r="B30" s="36"/>
      <c r="C30" s="51"/>
      <c r="D30" s="49"/>
      <c r="E30" s="76"/>
      <c r="F30" s="76"/>
      <c r="G30" s="76"/>
      <c r="H30" s="79"/>
      <c r="I30" s="80"/>
      <c r="J30" s="35"/>
      <c r="K30" s="77"/>
      <c r="L30" s="77"/>
    </row>
    <row r="31" spans="2:12" ht="30.75" customHeight="1" x14ac:dyDescent="0.25">
      <c r="B31" s="74" t="s">
        <v>186</v>
      </c>
      <c r="C31" s="75"/>
      <c r="D31" s="33">
        <f>SUM(D23:D30)</f>
        <v>0</v>
      </c>
      <c r="E31" s="78" t="s">
        <v>189</v>
      </c>
      <c r="F31" s="78"/>
      <c r="G31" s="78"/>
      <c r="H31" s="78"/>
      <c r="I31" s="78"/>
      <c r="J31" s="78"/>
      <c r="K31" s="78"/>
      <c r="L31" s="78"/>
    </row>
    <row r="32" spans="2:12" x14ac:dyDescent="0.25">
      <c r="G32" s="18"/>
    </row>
    <row r="33" spans="7:7" x14ac:dyDescent="0.25">
      <c r="G33" s="18"/>
    </row>
    <row r="34" spans="7:7" x14ac:dyDescent="0.25">
      <c r="G34" s="18"/>
    </row>
    <row r="35" spans="7:7" x14ac:dyDescent="0.25">
      <c r="G35" s="18"/>
    </row>
    <row r="36" spans="7:7" x14ac:dyDescent="0.25">
      <c r="G36" s="18"/>
    </row>
    <row r="37" spans="7:7" x14ac:dyDescent="0.25">
      <c r="G37" s="18"/>
    </row>
    <row r="38" spans="7:7" x14ac:dyDescent="0.25">
      <c r="G38" s="18"/>
    </row>
    <row r="39" spans="7:7" x14ac:dyDescent="0.25">
      <c r="G39" s="18"/>
    </row>
    <row r="40" spans="7:7" x14ac:dyDescent="0.25">
      <c r="G40" s="18"/>
    </row>
    <row r="41" spans="7:7" x14ac:dyDescent="0.25">
      <c r="G41" s="18"/>
    </row>
    <row r="42" spans="7:7" x14ac:dyDescent="0.25">
      <c r="G42" s="18"/>
    </row>
    <row r="43" spans="7:7" x14ac:dyDescent="0.25">
      <c r="G43" s="18"/>
    </row>
    <row r="44" spans="7:7" x14ac:dyDescent="0.25">
      <c r="G44" s="18"/>
    </row>
    <row r="45" spans="7:7" x14ac:dyDescent="0.25">
      <c r="G45" s="6"/>
    </row>
    <row r="46" spans="7:7" x14ac:dyDescent="0.25">
      <c r="G46" s="18"/>
    </row>
    <row r="47" spans="7:7" x14ac:dyDescent="0.25">
      <c r="G47" s="18"/>
    </row>
    <row r="48" spans="7:7" x14ac:dyDescent="0.25">
      <c r="G48" s="18"/>
    </row>
    <row r="49" spans="7:7" x14ac:dyDescent="0.25">
      <c r="G49" s="18"/>
    </row>
    <row r="50" spans="7:7" x14ac:dyDescent="0.25">
      <c r="G50" s="18"/>
    </row>
    <row r="51" spans="7:7" x14ac:dyDescent="0.25">
      <c r="G51" s="18"/>
    </row>
    <row r="52" spans="7:7" x14ac:dyDescent="0.25">
      <c r="G52" s="18"/>
    </row>
    <row r="53" spans="7:7" x14ac:dyDescent="0.25">
      <c r="G53" s="18"/>
    </row>
    <row r="54" spans="7:7" x14ac:dyDescent="0.25">
      <c r="G54" s="18"/>
    </row>
    <row r="55" spans="7:7" x14ac:dyDescent="0.25">
      <c r="G55" s="18"/>
    </row>
  </sheetData>
  <mergeCells count="68">
    <mergeCell ref="E25:G25"/>
    <mergeCell ref="E26:G26"/>
    <mergeCell ref="E22:G22"/>
    <mergeCell ref="H23:I23"/>
    <mergeCell ref="H24:I24"/>
    <mergeCell ref="H25:I25"/>
    <mergeCell ref="H26:I26"/>
    <mergeCell ref="H27:I27"/>
    <mergeCell ref="K29:L29"/>
    <mergeCell ref="K30:L30"/>
    <mergeCell ref="K23:L23"/>
    <mergeCell ref="K24:L24"/>
    <mergeCell ref="K25:L25"/>
    <mergeCell ref="K26:L26"/>
    <mergeCell ref="K27:L27"/>
    <mergeCell ref="K28:L28"/>
    <mergeCell ref="D11:F11"/>
    <mergeCell ref="D12:F12"/>
    <mergeCell ref="D13:F13"/>
    <mergeCell ref="D14:F14"/>
    <mergeCell ref="B31:C31"/>
    <mergeCell ref="E23:G23"/>
    <mergeCell ref="E31:L31"/>
    <mergeCell ref="E24:G24"/>
    <mergeCell ref="E30:G30"/>
    <mergeCell ref="H30:I30"/>
    <mergeCell ref="E27:G27"/>
    <mergeCell ref="E29:G29"/>
    <mergeCell ref="H29:I29"/>
    <mergeCell ref="E28:G28"/>
    <mergeCell ref="H28:I28"/>
    <mergeCell ref="K12:L12"/>
    <mergeCell ref="K22:L22"/>
    <mergeCell ref="G11:J11"/>
    <mergeCell ref="G12:J12"/>
    <mergeCell ref="G13:J13"/>
    <mergeCell ref="G14:J14"/>
    <mergeCell ref="G15:J15"/>
    <mergeCell ref="G16:J16"/>
    <mergeCell ref="K13:L13"/>
    <mergeCell ref="K14:L14"/>
    <mergeCell ref="K15:L15"/>
    <mergeCell ref="K16:L16"/>
    <mergeCell ref="K11:L11"/>
    <mergeCell ref="G17:J17"/>
    <mergeCell ref="K17:L17"/>
    <mergeCell ref="H22:I22"/>
    <mergeCell ref="K18:L18"/>
    <mergeCell ref="C2:L2"/>
    <mergeCell ref="H3:L3"/>
    <mergeCell ref="D10:F10"/>
    <mergeCell ref="K10:L10"/>
    <mergeCell ref="G10:J10"/>
    <mergeCell ref="H5:I5"/>
    <mergeCell ref="H4:I4"/>
    <mergeCell ref="J4:K4"/>
    <mergeCell ref="J5:K5"/>
    <mergeCell ref="C6:L6"/>
    <mergeCell ref="B7:F7"/>
    <mergeCell ref="G7:L7"/>
    <mergeCell ref="G8:L8"/>
    <mergeCell ref="B8:F8"/>
    <mergeCell ref="D15:F15"/>
    <mergeCell ref="G18:J18"/>
    <mergeCell ref="B21:L21"/>
    <mergeCell ref="D16:F16"/>
    <mergeCell ref="D18:F18"/>
    <mergeCell ref="D17:F17"/>
  </mergeCells>
  <pageMargins left="0.23622047244094491" right="0.23622047244094491" top="0.74803149606299213" bottom="0.74803149606299213" header="0.31496062992125984" footer="0.31496062992125984"/>
  <pageSetup scale="61" fitToHeight="0" orientation="portrait" r:id="rId1"/>
  <headerFooter>
    <oddHeader>&amp;L&amp;G</oddHead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>
    <pageSetUpPr fitToPage="1"/>
  </sheetPr>
  <dimension ref="B2:M48"/>
  <sheetViews>
    <sheetView tabSelected="1" zoomScale="103" zoomScaleNormal="103" workbookViewId="0">
      <selection activeCell="C2" sqref="C2:M2"/>
    </sheetView>
  </sheetViews>
  <sheetFormatPr baseColWidth="10" defaultRowHeight="15" x14ac:dyDescent="0.25"/>
  <cols>
    <col min="1" max="1" width="3.42578125" customWidth="1"/>
    <col min="2" max="2" width="15.5703125" customWidth="1"/>
    <col min="3" max="3" width="12.42578125" customWidth="1"/>
    <col min="4" max="4" width="42" customWidth="1"/>
    <col min="5" max="5" width="18" customWidth="1"/>
    <col min="6" max="6" width="9" customWidth="1"/>
    <col min="7" max="7" width="15.28515625" style="2" customWidth="1"/>
    <col min="8" max="9" width="13.140625" style="2" customWidth="1"/>
    <col min="10" max="10" width="24" style="2" customWidth="1"/>
    <col min="11" max="11" width="20.140625" style="2" customWidth="1"/>
    <col min="12" max="12" width="8" style="2" customWidth="1"/>
    <col min="13" max="13" width="27.42578125" customWidth="1"/>
    <col min="14" max="14" width="8" customWidth="1"/>
  </cols>
  <sheetData>
    <row r="2" spans="2:13" ht="15.75" x14ac:dyDescent="0.25">
      <c r="B2" s="38"/>
      <c r="C2" s="60" t="s">
        <v>196</v>
      </c>
      <c r="D2" s="60"/>
      <c r="E2" s="60"/>
      <c r="F2" s="60"/>
      <c r="G2" s="60"/>
      <c r="H2" s="60"/>
      <c r="I2" s="60"/>
      <c r="J2" s="60"/>
      <c r="K2" s="60"/>
      <c r="L2" s="60"/>
      <c r="M2" s="60"/>
    </row>
    <row r="3" spans="2:13" ht="15.75" x14ac:dyDescent="0.25">
      <c r="B3" s="88" t="s">
        <v>195</v>
      </c>
      <c r="C3" s="89" t="s">
        <v>171</v>
      </c>
      <c r="D3" s="89"/>
      <c r="E3" s="40"/>
      <c r="F3" s="40"/>
      <c r="G3" s="41"/>
      <c r="H3" s="40"/>
      <c r="I3" s="40"/>
      <c r="J3" s="86" t="s">
        <v>164</v>
      </c>
      <c r="K3" s="62"/>
      <c r="L3" s="62"/>
      <c r="M3" s="63"/>
    </row>
    <row r="4" spans="2:13" ht="15.75" x14ac:dyDescent="0.25">
      <c r="B4" s="39" t="s">
        <v>163</v>
      </c>
      <c r="C4" s="39" t="s">
        <v>173</v>
      </c>
      <c r="D4" s="40"/>
      <c r="E4" s="38"/>
      <c r="F4" s="38"/>
      <c r="G4" s="41"/>
      <c r="H4" s="40"/>
      <c r="I4" s="40"/>
      <c r="J4" s="46" t="s">
        <v>165</v>
      </c>
      <c r="K4" s="62" t="s">
        <v>166</v>
      </c>
      <c r="L4" s="63"/>
      <c r="M4" s="34" t="s">
        <v>167</v>
      </c>
    </row>
    <row r="5" spans="2:13" ht="15.75" x14ac:dyDescent="0.25">
      <c r="B5" s="39" t="s">
        <v>174</v>
      </c>
      <c r="C5" s="42" t="s">
        <v>169</v>
      </c>
      <c r="D5" s="38"/>
      <c r="E5" s="38"/>
      <c r="F5" s="38"/>
      <c r="G5" s="41"/>
      <c r="H5" s="40"/>
      <c r="I5" s="40"/>
      <c r="J5" s="47" t="s">
        <v>170</v>
      </c>
      <c r="K5" s="85" t="s">
        <v>170</v>
      </c>
      <c r="L5" s="70"/>
      <c r="M5" s="37" t="s">
        <v>171</v>
      </c>
    </row>
    <row r="6" spans="2:13" ht="15.75" x14ac:dyDescent="0.25">
      <c r="B6" s="38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</row>
    <row r="7" spans="2:13" ht="15.75" x14ac:dyDescent="0.25">
      <c r="B7" s="81" t="s">
        <v>190</v>
      </c>
      <c r="C7" s="81"/>
      <c r="D7" s="81"/>
      <c r="E7" s="82" t="s">
        <v>180</v>
      </c>
      <c r="F7" s="82"/>
      <c r="G7" s="82"/>
      <c r="H7" s="82"/>
      <c r="I7" s="82"/>
      <c r="J7" s="82"/>
      <c r="K7" s="82"/>
      <c r="L7" s="82"/>
      <c r="M7" s="82"/>
    </row>
    <row r="8" spans="2:13" ht="15.75" x14ac:dyDescent="0.25">
      <c r="B8" s="81" t="s">
        <v>179</v>
      </c>
      <c r="C8" s="81"/>
      <c r="D8" s="81"/>
      <c r="E8" s="82" t="s">
        <v>180</v>
      </c>
      <c r="F8" s="82"/>
      <c r="G8" s="82"/>
      <c r="H8" s="82"/>
      <c r="I8" s="82"/>
      <c r="J8" s="82"/>
      <c r="K8" s="82"/>
      <c r="L8" s="82"/>
      <c r="M8" s="82"/>
    </row>
    <row r="9" spans="2:13" x14ac:dyDescent="0.25">
      <c r="C9" s="1"/>
      <c r="D9" s="1"/>
      <c r="E9" s="1"/>
      <c r="F9" s="1"/>
      <c r="G9" s="6"/>
      <c r="H9" s="6"/>
      <c r="I9" s="6"/>
      <c r="J9" s="6"/>
      <c r="K9" s="6"/>
      <c r="L9" s="6"/>
      <c r="M9" s="1"/>
    </row>
    <row r="10" spans="2:13" ht="31.5" customHeight="1" x14ac:dyDescent="0.25">
      <c r="B10" s="45" t="s">
        <v>182</v>
      </c>
      <c r="C10" s="45" t="s">
        <v>183</v>
      </c>
      <c r="D10" s="45" t="s">
        <v>175</v>
      </c>
      <c r="E10" s="64" t="s">
        <v>184</v>
      </c>
      <c r="F10" s="65"/>
      <c r="G10" s="66"/>
      <c r="H10" s="64" t="s">
        <v>185</v>
      </c>
      <c r="I10" s="66"/>
      <c r="J10" s="71" t="s">
        <v>176</v>
      </c>
      <c r="K10" s="72"/>
      <c r="L10" s="71" t="s">
        <v>191</v>
      </c>
      <c r="M10" s="72"/>
    </row>
    <row r="11" spans="2:13" ht="41.25" customHeight="1" x14ac:dyDescent="0.25">
      <c r="B11" s="37" t="s">
        <v>187</v>
      </c>
      <c r="C11" s="37" t="s">
        <v>188</v>
      </c>
      <c r="D11" s="37"/>
      <c r="E11" s="76"/>
      <c r="F11" s="76"/>
      <c r="G11" s="76"/>
      <c r="H11" s="76"/>
      <c r="I11" s="76"/>
      <c r="J11" s="87"/>
      <c r="K11" s="80"/>
      <c r="L11" s="77"/>
      <c r="M11" s="77"/>
    </row>
    <row r="12" spans="2:13" ht="41.25" customHeight="1" x14ac:dyDescent="0.25">
      <c r="B12" s="36"/>
      <c r="C12" s="36"/>
      <c r="D12" s="36"/>
      <c r="E12" s="76"/>
      <c r="F12" s="76"/>
      <c r="G12" s="76"/>
      <c r="H12" s="76"/>
      <c r="I12" s="76"/>
      <c r="J12" s="87"/>
      <c r="K12" s="80"/>
      <c r="L12" s="77"/>
      <c r="M12" s="77"/>
    </row>
    <row r="13" spans="2:13" ht="41.25" customHeight="1" x14ac:dyDescent="0.25">
      <c r="B13" s="36"/>
      <c r="C13" s="36"/>
      <c r="D13" s="36"/>
      <c r="E13" s="76"/>
      <c r="F13" s="76"/>
      <c r="G13" s="76"/>
      <c r="H13" s="76"/>
      <c r="I13" s="76"/>
      <c r="J13" s="87"/>
      <c r="K13" s="80"/>
      <c r="L13" s="77"/>
      <c r="M13" s="77"/>
    </row>
    <row r="14" spans="2:13" ht="41.25" customHeight="1" x14ac:dyDescent="0.25">
      <c r="B14" s="36"/>
      <c r="C14" s="36"/>
      <c r="D14" s="36"/>
      <c r="E14" s="76"/>
      <c r="F14" s="76"/>
      <c r="G14" s="76"/>
      <c r="H14" s="76"/>
      <c r="I14" s="76"/>
      <c r="J14" s="87"/>
      <c r="K14" s="80"/>
      <c r="L14" s="77"/>
      <c r="M14" s="77"/>
    </row>
    <row r="15" spans="2:13" ht="41.25" customHeight="1" x14ac:dyDescent="0.25">
      <c r="B15" s="36"/>
      <c r="C15" s="36"/>
      <c r="D15" s="36"/>
      <c r="E15" s="76"/>
      <c r="F15" s="76"/>
      <c r="G15" s="76"/>
      <c r="H15" s="76"/>
      <c r="I15" s="76"/>
      <c r="J15" s="87"/>
      <c r="K15" s="80"/>
      <c r="L15" s="77"/>
      <c r="M15" s="77"/>
    </row>
    <row r="16" spans="2:13" ht="41.25" customHeight="1" x14ac:dyDescent="0.25">
      <c r="B16" s="36"/>
      <c r="C16" s="36"/>
      <c r="D16" s="36"/>
      <c r="E16" s="76"/>
      <c r="F16" s="76"/>
      <c r="G16" s="76"/>
      <c r="H16" s="76"/>
      <c r="I16" s="76"/>
      <c r="J16" s="87"/>
      <c r="K16" s="80"/>
      <c r="L16" s="77"/>
      <c r="M16" s="77"/>
    </row>
    <row r="17" spans="2:13" ht="41.25" customHeight="1" x14ac:dyDescent="0.25">
      <c r="B17" s="36"/>
      <c r="C17" s="36"/>
      <c r="D17" s="36"/>
      <c r="E17" s="76"/>
      <c r="F17" s="76"/>
      <c r="G17" s="76"/>
      <c r="H17" s="76"/>
      <c r="I17" s="76"/>
      <c r="J17" s="87"/>
      <c r="K17" s="80"/>
      <c r="L17" s="77"/>
      <c r="M17" s="77"/>
    </row>
    <row r="18" spans="2:13" ht="41.25" customHeight="1" x14ac:dyDescent="0.25">
      <c r="B18" s="36"/>
      <c r="C18" s="36"/>
      <c r="D18" s="36"/>
      <c r="E18" s="76"/>
      <c r="F18" s="76"/>
      <c r="G18" s="76"/>
      <c r="H18" s="76"/>
      <c r="I18" s="76"/>
      <c r="J18" s="87"/>
      <c r="K18" s="80"/>
      <c r="L18" s="77"/>
      <c r="M18" s="77"/>
    </row>
    <row r="19" spans="2:13" ht="41.25" customHeight="1" x14ac:dyDescent="0.25">
      <c r="B19" s="36"/>
      <c r="C19" s="36"/>
      <c r="D19" s="36"/>
      <c r="E19" s="76"/>
      <c r="F19" s="76"/>
      <c r="G19" s="76"/>
      <c r="H19" s="76"/>
      <c r="I19" s="76"/>
      <c r="J19" s="87"/>
      <c r="K19" s="80"/>
      <c r="L19" s="77"/>
      <c r="M19" s="77"/>
    </row>
    <row r="20" spans="2:13" ht="41.25" customHeight="1" x14ac:dyDescent="0.25">
      <c r="B20" s="36"/>
      <c r="C20" s="36"/>
      <c r="D20" s="36"/>
      <c r="E20" s="76"/>
      <c r="F20" s="76"/>
      <c r="G20" s="76"/>
      <c r="H20" s="76"/>
      <c r="I20" s="76"/>
      <c r="J20" s="87"/>
      <c r="K20" s="80"/>
      <c r="L20" s="77"/>
      <c r="M20" s="77"/>
    </row>
    <row r="21" spans="2:13" ht="41.25" customHeight="1" x14ac:dyDescent="0.25">
      <c r="B21" s="36"/>
      <c r="C21" s="36"/>
      <c r="D21" s="36"/>
      <c r="E21" s="76"/>
      <c r="F21" s="76"/>
      <c r="G21" s="76"/>
      <c r="H21" s="76"/>
      <c r="I21" s="76"/>
      <c r="J21" s="87"/>
      <c r="K21" s="80"/>
      <c r="L21" s="77"/>
      <c r="M21" s="77"/>
    </row>
    <row r="22" spans="2:13" ht="41.25" customHeight="1" x14ac:dyDescent="0.25">
      <c r="B22" s="36"/>
      <c r="C22" s="36"/>
      <c r="D22" s="36"/>
      <c r="E22" s="76"/>
      <c r="F22" s="76"/>
      <c r="G22" s="76"/>
      <c r="H22" s="76"/>
      <c r="I22" s="76"/>
      <c r="J22" s="87"/>
      <c r="K22" s="80"/>
      <c r="L22" s="77"/>
      <c r="M22" s="77"/>
    </row>
    <row r="23" spans="2:13" ht="41.25" customHeight="1" x14ac:dyDescent="0.25">
      <c r="B23" s="36"/>
      <c r="C23" s="36"/>
      <c r="D23" s="36"/>
      <c r="E23" s="76"/>
      <c r="F23" s="76"/>
      <c r="G23" s="76"/>
      <c r="H23" s="76"/>
      <c r="I23" s="76"/>
      <c r="J23" s="87"/>
      <c r="K23" s="80"/>
      <c r="L23" s="77"/>
      <c r="M23" s="77"/>
    </row>
    <row r="24" spans="2:13" ht="30.75" customHeight="1" x14ac:dyDescent="0.25">
      <c r="B24" s="74" t="s">
        <v>186</v>
      </c>
      <c r="C24" s="75"/>
      <c r="D24" s="33">
        <f>SUM(D11:D23)</f>
        <v>0</v>
      </c>
      <c r="E24" s="78" t="s">
        <v>189</v>
      </c>
      <c r="F24" s="78"/>
      <c r="G24" s="78"/>
      <c r="H24" s="78"/>
      <c r="I24" s="78"/>
      <c r="J24" s="78"/>
      <c r="K24" s="78"/>
      <c r="L24" s="78"/>
      <c r="M24" s="78"/>
    </row>
    <row r="25" spans="2:13" x14ac:dyDescent="0.25">
      <c r="G25" s="18"/>
    </row>
    <row r="26" spans="2:13" x14ac:dyDescent="0.25">
      <c r="G26" s="18"/>
    </row>
    <row r="27" spans="2:13" x14ac:dyDescent="0.25">
      <c r="G27" s="18"/>
    </row>
    <row r="28" spans="2:13" x14ac:dyDescent="0.25">
      <c r="G28" s="18"/>
    </row>
    <row r="29" spans="2:13" x14ac:dyDescent="0.25">
      <c r="G29" s="18"/>
    </row>
    <row r="30" spans="2:13" x14ac:dyDescent="0.25">
      <c r="G30" s="18"/>
    </row>
    <row r="31" spans="2:13" x14ac:dyDescent="0.25">
      <c r="G31" s="18"/>
    </row>
    <row r="32" spans="2:13" x14ac:dyDescent="0.25">
      <c r="G32" s="18"/>
    </row>
    <row r="33" spans="7:7" x14ac:dyDescent="0.25">
      <c r="G33" s="18"/>
    </row>
    <row r="34" spans="7:7" x14ac:dyDescent="0.25">
      <c r="G34" s="18"/>
    </row>
    <row r="35" spans="7:7" x14ac:dyDescent="0.25">
      <c r="G35" s="18"/>
    </row>
    <row r="36" spans="7:7" x14ac:dyDescent="0.25">
      <c r="G36" s="18"/>
    </row>
    <row r="37" spans="7:7" x14ac:dyDescent="0.25">
      <c r="G37" s="18"/>
    </row>
    <row r="38" spans="7:7" x14ac:dyDescent="0.25">
      <c r="G38" s="6"/>
    </row>
    <row r="39" spans="7:7" x14ac:dyDescent="0.25">
      <c r="G39" s="18"/>
    </row>
    <row r="40" spans="7:7" x14ac:dyDescent="0.25">
      <c r="G40" s="18"/>
    </row>
    <row r="41" spans="7:7" x14ac:dyDescent="0.25">
      <c r="G41" s="18"/>
    </row>
    <row r="42" spans="7:7" x14ac:dyDescent="0.25">
      <c r="G42" s="18"/>
    </row>
    <row r="43" spans="7:7" x14ac:dyDescent="0.25">
      <c r="G43" s="18"/>
    </row>
    <row r="44" spans="7:7" x14ac:dyDescent="0.25">
      <c r="G44" s="18"/>
    </row>
    <row r="45" spans="7:7" x14ac:dyDescent="0.25">
      <c r="G45" s="18"/>
    </row>
    <row r="46" spans="7:7" x14ac:dyDescent="0.25">
      <c r="G46" s="18"/>
    </row>
    <row r="47" spans="7:7" x14ac:dyDescent="0.25">
      <c r="G47" s="18"/>
    </row>
    <row r="48" spans="7:7" x14ac:dyDescent="0.25">
      <c r="G48" s="18"/>
    </row>
  </sheetData>
  <mergeCells count="68">
    <mergeCell ref="B24:C24"/>
    <mergeCell ref="E24:M24"/>
    <mergeCell ref="J10:K10"/>
    <mergeCell ref="E8:M8"/>
    <mergeCell ref="B7:D7"/>
    <mergeCell ref="B8:D8"/>
    <mergeCell ref="E7:M7"/>
    <mergeCell ref="J11:K11"/>
    <mergeCell ref="J12:K12"/>
    <mergeCell ref="J13:K13"/>
    <mergeCell ref="J17:K17"/>
    <mergeCell ref="J18:K18"/>
    <mergeCell ref="J19:K19"/>
    <mergeCell ref="J20:K20"/>
    <mergeCell ref="J21:K21"/>
    <mergeCell ref="J22:K22"/>
    <mergeCell ref="E22:G22"/>
    <mergeCell ref="H22:I22"/>
    <mergeCell ref="L22:M22"/>
    <mergeCell ref="E23:G23"/>
    <mergeCell ref="H23:I23"/>
    <mergeCell ref="L23:M23"/>
    <mergeCell ref="J23:K23"/>
    <mergeCell ref="E20:G20"/>
    <mergeCell ref="H20:I20"/>
    <mergeCell ref="L20:M20"/>
    <mergeCell ref="E21:G21"/>
    <mergeCell ref="H21:I21"/>
    <mergeCell ref="L21:M21"/>
    <mergeCell ref="E18:G18"/>
    <mergeCell ref="H18:I18"/>
    <mergeCell ref="L18:M18"/>
    <mergeCell ref="E19:G19"/>
    <mergeCell ref="H19:I19"/>
    <mergeCell ref="L19:M19"/>
    <mergeCell ref="E17:G17"/>
    <mergeCell ref="H17:I17"/>
    <mergeCell ref="L17:M17"/>
    <mergeCell ref="E14:G14"/>
    <mergeCell ref="E15:G15"/>
    <mergeCell ref="E16:G16"/>
    <mergeCell ref="H14:I14"/>
    <mergeCell ref="H15:I15"/>
    <mergeCell ref="H16:I16"/>
    <mergeCell ref="J14:K14"/>
    <mergeCell ref="J15:K15"/>
    <mergeCell ref="J16:K16"/>
    <mergeCell ref="L14:M14"/>
    <mergeCell ref="E10:G10"/>
    <mergeCell ref="H10:I10"/>
    <mergeCell ref="L10:M10"/>
    <mergeCell ref="L15:M15"/>
    <mergeCell ref="L16:M16"/>
    <mergeCell ref="E11:G11"/>
    <mergeCell ref="H11:I11"/>
    <mergeCell ref="L11:M11"/>
    <mergeCell ref="E12:G12"/>
    <mergeCell ref="H12:I12"/>
    <mergeCell ref="L12:M12"/>
    <mergeCell ref="E13:G13"/>
    <mergeCell ref="H13:I13"/>
    <mergeCell ref="L13:M13"/>
    <mergeCell ref="C6:M6"/>
    <mergeCell ref="C2:M2"/>
    <mergeCell ref="K4:L4"/>
    <mergeCell ref="K5:L5"/>
    <mergeCell ref="J3:M3"/>
    <mergeCell ref="C3:D3"/>
  </mergeCells>
  <pageMargins left="0.23622047244094491" right="0.23622047244094491" top="0.74803149606299213" bottom="0.74803149606299213" header="0.31496062992125984" footer="0.31496062992125984"/>
  <pageSetup paperSize="9" scale="44" fitToHeight="0" orientation="portrait" verticalDpi="0" r:id="rId1"/>
  <headerFooter>
    <oddHeader>&amp;L&amp;G</oddHeader>
  </headerFooter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4">
    <pageSetUpPr fitToPage="1"/>
  </sheetPr>
  <dimension ref="B5:I78"/>
  <sheetViews>
    <sheetView topLeftCell="A37" zoomScale="136" zoomScaleNormal="136" workbookViewId="0">
      <selection activeCell="F45" sqref="F45:G45"/>
    </sheetView>
  </sheetViews>
  <sheetFormatPr baseColWidth="10" defaultRowHeight="15" x14ac:dyDescent="0.25"/>
  <cols>
    <col min="1" max="1" width="3.42578125" customWidth="1"/>
    <col min="2" max="2" width="20.140625" bestFit="1" customWidth="1"/>
    <col min="3" max="3" width="18.140625" customWidth="1"/>
    <col min="4" max="4" width="20.5703125" customWidth="1"/>
    <col min="5" max="5" width="8.85546875" style="2" customWidth="1"/>
    <col min="6" max="6" width="9.7109375" style="2" customWidth="1"/>
    <col min="7" max="7" width="8.5703125" customWidth="1"/>
  </cols>
  <sheetData>
    <row r="5" spans="2:7" x14ac:dyDescent="0.25">
      <c r="B5" s="1"/>
      <c r="C5" s="52" t="s">
        <v>93</v>
      </c>
      <c r="D5" s="52"/>
      <c r="E5" s="3"/>
      <c r="F5" s="3"/>
      <c r="G5" s="4"/>
    </row>
    <row r="6" spans="2:7" x14ac:dyDescent="0.25">
      <c r="B6" s="1"/>
      <c r="C6" s="5"/>
      <c r="D6" s="5"/>
      <c r="E6" s="6"/>
      <c r="F6" s="6"/>
      <c r="G6" s="1"/>
    </row>
    <row r="7" spans="2:7" x14ac:dyDescent="0.25">
      <c r="B7" s="1"/>
      <c r="C7" s="1"/>
      <c r="D7" s="1" t="s">
        <v>94</v>
      </c>
      <c r="E7" s="6"/>
      <c r="F7" s="6"/>
      <c r="G7" s="1"/>
    </row>
    <row r="8" spans="2:7" ht="21" customHeight="1" x14ac:dyDescent="0.25">
      <c r="B8" s="7" t="s">
        <v>0</v>
      </c>
      <c r="C8" s="7" t="s">
        <v>1</v>
      </c>
      <c r="D8" s="7" t="s">
        <v>2</v>
      </c>
      <c r="E8" s="8" t="s">
        <v>3</v>
      </c>
      <c r="F8" s="8" t="s">
        <v>4</v>
      </c>
      <c r="G8" s="7" t="s">
        <v>5</v>
      </c>
    </row>
    <row r="9" spans="2:7" s="11" customFormat="1" ht="18" x14ac:dyDescent="0.15">
      <c r="B9" s="9" t="s">
        <v>41</v>
      </c>
      <c r="C9" s="9" t="s">
        <v>42</v>
      </c>
      <c r="D9" s="9" t="s">
        <v>43</v>
      </c>
      <c r="E9" s="10">
        <v>100</v>
      </c>
      <c r="F9" s="12">
        <f>E9</f>
        <v>100</v>
      </c>
      <c r="G9" s="13">
        <v>254</v>
      </c>
    </row>
    <row r="10" spans="2:7" s="11" customFormat="1" ht="18" x14ac:dyDescent="0.15">
      <c r="B10" s="9" t="s">
        <v>26</v>
      </c>
      <c r="C10" s="9" t="s">
        <v>90</v>
      </c>
      <c r="D10" s="9" t="s">
        <v>28</v>
      </c>
      <c r="E10" s="10">
        <v>260</v>
      </c>
      <c r="F10" s="12"/>
      <c r="G10" s="13"/>
    </row>
    <row r="11" spans="2:7" s="11" customFormat="1" ht="18" x14ac:dyDescent="0.15">
      <c r="B11" s="9" t="s">
        <v>26</v>
      </c>
      <c r="C11" s="9" t="s">
        <v>90</v>
      </c>
      <c r="D11" s="9" t="s">
        <v>49</v>
      </c>
      <c r="E11" s="10">
        <v>280</v>
      </c>
      <c r="F11" s="12"/>
      <c r="G11" s="13"/>
    </row>
    <row r="12" spans="2:7" s="11" customFormat="1" ht="18" x14ac:dyDescent="0.15">
      <c r="B12" s="15" t="s">
        <v>26</v>
      </c>
      <c r="C12" s="9" t="s">
        <v>90</v>
      </c>
      <c r="D12" s="9" t="s">
        <v>29</v>
      </c>
      <c r="E12" s="10">
        <v>140</v>
      </c>
      <c r="F12" s="12"/>
      <c r="G12" s="13"/>
    </row>
    <row r="13" spans="2:7" s="11" customFormat="1" ht="18" x14ac:dyDescent="0.15">
      <c r="B13" s="15" t="s">
        <v>26</v>
      </c>
      <c r="C13" s="9" t="s">
        <v>90</v>
      </c>
      <c r="D13" s="9" t="s">
        <v>50</v>
      </c>
      <c r="E13" s="10">
        <v>220</v>
      </c>
      <c r="F13" s="12"/>
      <c r="G13" s="13"/>
    </row>
    <row r="14" spans="2:7" s="11" customFormat="1" ht="18" x14ac:dyDescent="0.15">
      <c r="B14" s="15" t="s">
        <v>26</v>
      </c>
      <c r="C14" s="9" t="s">
        <v>90</v>
      </c>
      <c r="D14" s="9" t="s">
        <v>51</v>
      </c>
      <c r="E14" s="10">
        <v>260</v>
      </c>
      <c r="F14" s="12"/>
      <c r="G14" s="13"/>
    </row>
    <row r="15" spans="2:7" s="11" customFormat="1" ht="18" x14ac:dyDescent="0.15">
      <c r="B15" s="15" t="s">
        <v>26</v>
      </c>
      <c r="C15" s="9" t="s">
        <v>90</v>
      </c>
      <c r="D15" s="9" t="s">
        <v>52</v>
      </c>
      <c r="E15" s="10">
        <v>40</v>
      </c>
      <c r="F15" s="12">
        <f>E15+E14+E13+E12+E11+E10</f>
        <v>1200</v>
      </c>
      <c r="G15" s="13">
        <v>255</v>
      </c>
    </row>
    <row r="16" spans="2:7" s="11" customFormat="1" ht="45" x14ac:dyDescent="0.15">
      <c r="B16" s="9" t="s">
        <v>44</v>
      </c>
      <c r="C16" s="9" t="s">
        <v>30</v>
      </c>
      <c r="D16" s="9" t="s">
        <v>32</v>
      </c>
      <c r="E16" s="10">
        <v>40</v>
      </c>
      <c r="F16" s="12"/>
      <c r="G16" s="13"/>
    </row>
    <row r="17" spans="2:7" s="11" customFormat="1" ht="45" x14ac:dyDescent="0.15">
      <c r="B17" s="9" t="s">
        <v>44</v>
      </c>
      <c r="C17" s="9" t="s">
        <v>30</v>
      </c>
      <c r="D17" s="9" t="s">
        <v>67</v>
      </c>
      <c r="E17" s="10">
        <v>240</v>
      </c>
      <c r="F17" s="12"/>
      <c r="G17" s="13"/>
    </row>
    <row r="18" spans="2:7" s="11" customFormat="1" ht="45" x14ac:dyDescent="0.15">
      <c r="B18" s="9" t="s">
        <v>44</v>
      </c>
      <c r="C18" s="9" t="s">
        <v>30</v>
      </c>
      <c r="D18" s="9" t="s">
        <v>68</v>
      </c>
      <c r="E18" s="10">
        <v>280</v>
      </c>
      <c r="F18" s="12"/>
      <c r="G18" s="13"/>
    </row>
    <row r="19" spans="2:7" s="11" customFormat="1" ht="45" x14ac:dyDescent="0.15">
      <c r="B19" s="9" t="s">
        <v>44</v>
      </c>
      <c r="C19" s="9" t="s">
        <v>30</v>
      </c>
      <c r="D19" s="9" t="s">
        <v>69</v>
      </c>
      <c r="E19" s="10">
        <v>200</v>
      </c>
      <c r="F19" s="12"/>
      <c r="G19" s="13"/>
    </row>
    <row r="20" spans="2:7" s="11" customFormat="1" ht="45" x14ac:dyDescent="0.15">
      <c r="B20" s="9" t="s">
        <v>44</v>
      </c>
      <c r="C20" s="9" t="s">
        <v>30</v>
      </c>
      <c r="D20" s="9" t="s">
        <v>59</v>
      </c>
      <c r="E20" s="10">
        <v>180</v>
      </c>
      <c r="F20" s="12"/>
      <c r="G20" s="13"/>
    </row>
    <row r="21" spans="2:7" s="11" customFormat="1" ht="45" x14ac:dyDescent="0.15">
      <c r="B21" s="9" t="s">
        <v>44</v>
      </c>
      <c r="C21" s="9" t="s">
        <v>30</v>
      </c>
      <c r="D21" s="9" t="s">
        <v>70</v>
      </c>
      <c r="E21" s="10">
        <v>260</v>
      </c>
      <c r="F21" s="12"/>
      <c r="G21" s="13"/>
    </row>
    <row r="22" spans="2:7" s="11" customFormat="1" ht="45" x14ac:dyDescent="0.15">
      <c r="B22" s="9" t="s">
        <v>44</v>
      </c>
      <c r="C22" s="9" t="s">
        <v>30</v>
      </c>
      <c r="D22" s="9" t="s">
        <v>31</v>
      </c>
      <c r="E22" s="10">
        <v>20</v>
      </c>
      <c r="F22" s="12">
        <f>SUM(E16:E22)</f>
        <v>1220</v>
      </c>
      <c r="G22" s="13">
        <v>256</v>
      </c>
    </row>
    <row r="23" spans="2:7" s="11" customFormat="1" ht="18" x14ac:dyDescent="0.15">
      <c r="B23" s="15" t="s">
        <v>62</v>
      </c>
      <c r="C23" s="9" t="s">
        <v>63</v>
      </c>
      <c r="D23" s="9" t="s">
        <v>33</v>
      </c>
      <c r="E23" s="10">
        <v>140</v>
      </c>
      <c r="F23" s="17"/>
      <c r="G23" s="13"/>
    </row>
    <row r="24" spans="2:7" s="11" customFormat="1" ht="18" x14ac:dyDescent="0.15">
      <c r="B24" s="15" t="s">
        <v>62</v>
      </c>
      <c r="C24" s="9" t="s">
        <v>63</v>
      </c>
      <c r="D24" s="9" t="s">
        <v>65</v>
      </c>
      <c r="E24" s="10">
        <v>170</v>
      </c>
      <c r="F24" s="16"/>
      <c r="G24" s="13"/>
    </row>
    <row r="25" spans="2:7" s="11" customFormat="1" ht="18" x14ac:dyDescent="0.15">
      <c r="B25" s="15" t="s">
        <v>62</v>
      </c>
      <c r="C25" s="9" t="s">
        <v>63</v>
      </c>
      <c r="D25" s="9" t="s">
        <v>64</v>
      </c>
      <c r="E25" s="10">
        <v>300</v>
      </c>
      <c r="F25" s="16"/>
      <c r="G25" s="13"/>
    </row>
    <row r="26" spans="2:7" s="11" customFormat="1" ht="18" x14ac:dyDescent="0.15">
      <c r="B26" s="15" t="s">
        <v>62</v>
      </c>
      <c r="C26" s="9" t="s">
        <v>63</v>
      </c>
      <c r="D26" s="9" t="s">
        <v>36</v>
      </c>
      <c r="E26" s="10">
        <v>20</v>
      </c>
      <c r="F26" s="16"/>
      <c r="G26" s="13"/>
    </row>
    <row r="27" spans="2:7" s="11" customFormat="1" ht="18" x14ac:dyDescent="0.15">
      <c r="B27" s="15" t="s">
        <v>62</v>
      </c>
      <c r="C27" s="9" t="s">
        <v>63</v>
      </c>
      <c r="D27" s="9" t="s">
        <v>34</v>
      </c>
      <c r="E27" s="10">
        <v>80</v>
      </c>
      <c r="F27" s="16">
        <f>SUM(E23:E27)</f>
        <v>710</v>
      </c>
      <c r="G27" s="13">
        <v>257</v>
      </c>
    </row>
    <row r="28" spans="2:7" s="11" customFormat="1" ht="36" x14ac:dyDescent="0.15">
      <c r="B28" s="15" t="s">
        <v>54</v>
      </c>
      <c r="C28" s="9" t="s">
        <v>55</v>
      </c>
      <c r="D28" s="9" t="s">
        <v>56</v>
      </c>
      <c r="E28" s="10">
        <v>390</v>
      </c>
      <c r="F28" s="16"/>
      <c r="G28" s="13"/>
    </row>
    <row r="29" spans="2:7" s="11" customFormat="1" ht="36" x14ac:dyDescent="0.15">
      <c r="B29" s="15" t="s">
        <v>54</v>
      </c>
      <c r="C29" s="9" t="s">
        <v>55</v>
      </c>
      <c r="D29" s="9" t="s">
        <v>74</v>
      </c>
      <c r="E29" s="10">
        <v>280</v>
      </c>
      <c r="F29" s="16">
        <f>SUM(E28:E29)</f>
        <v>670</v>
      </c>
      <c r="G29" s="13">
        <v>258</v>
      </c>
    </row>
    <row r="30" spans="2:7" s="11" customFormat="1" ht="36" x14ac:dyDescent="0.15">
      <c r="B30" s="9" t="s">
        <v>46</v>
      </c>
      <c r="C30" s="9" t="s">
        <v>71</v>
      </c>
      <c r="D30" s="9" t="s">
        <v>61</v>
      </c>
      <c r="E30" s="10">
        <v>100</v>
      </c>
      <c r="F30" s="12"/>
      <c r="G30" s="13"/>
    </row>
    <row r="31" spans="2:7" s="11" customFormat="1" ht="36" x14ac:dyDescent="0.15">
      <c r="B31" s="9" t="s">
        <v>46</v>
      </c>
      <c r="C31" s="9" t="s">
        <v>71</v>
      </c>
      <c r="D31" s="9" t="s">
        <v>23</v>
      </c>
      <c r="E31" s="10">
        <v>120</v>
      </c>
      <c r="F31" s="16">
        <f>SUM(E30:E31)</f>
        <v>220</v>
      </c>
      <c r="G31" s="13">
        <v>259</v>
      </c>
    </row>
    <row r="32" spans="2:7" s="11" customFormat="1" ht="18" x14ac:dyDescent="0.15">
      <c r="B32" s="9" t="s">
        <v>92</v>
      </c>
      <c r="C32" s="9" t="s">
        <v>71</v>
      </c>
      <c r="D32" s="9" t="s">
        <v>60</v>
      </c>
      <c r="E32" s="10">
        <v>90</v>
      </c>
      <c r="F32" s="12">
        <f>SUM(E32:E32)</f>
        <v>90</v>
      </c>
      <c r="G32" s="13">
        <v>260</v>
      </c>
    </row>
    <row r="33" spans="2:9" s="11" customFormat="1" ht="54" x14ac:dyDescent="0.15">
      <c r="B33" s="15" t="s">
        <v>57</v>
      </c>
      <c r="C33" s="9" t="s">
        <v>20</v>
      </c>
      <c r="D33" s="9" t="s">
        <v>58</v>
      </c>
      <c r="E33" s="10">
        <v>100</v>
      </c>
      <c r="F33" s="12"/>
      <c r="G33" s="13"/>
    </row>
    <row r="34" spans="2:9" s="11" customFormat="1" ht="54" x14ac:dyDescent="0.15">
      <c r="B34" s="15" t="s">
        <v>57</v>
      </c>
      <c r="C34" s="9" t="s">
        <v>20</v>
      </c>
      <c r="D34" s="9" t="s">
        <v>72</v>
      </c>
      <c r="E34" s="10">
        <v>50</v>
      </c>
      <c r="F34" s="12">
        <f>SUM(E33:E34)</f>
        <v>150</v>
      </c>
      <c r="G34" s="13">
        <v>261</v>
      </c>
    </row>
    <row r="35" spans="2:9" s="11" customFormat="1" ht="63" x14ac:dyDescent="0.15">
      <c r="B35" s="15" t="s">
        <v>73</v>
      </c>
      <c r="C35" s="9" t="s">
        <v>20</v>
      </c>
      <c r="D35" s="9" t="s">
        <v>53</v>
      </c>
      <c r="E35" s="10">
        <v>300</v>
      </c>
      <c r="F35" s="12"/>
      <c r="G35" s="13"/>
    </row>
    <row r="36" spans="2:9" s="11" customFormat="1" ht="63" x14ac:dyDescent="0.15">
      <c r="B36" s="15" t="s">
        <v>73</v>
      </c>
      <c r="C36" s="9" t="s">
        <v>20</v>
      </c>
      <c r="D36" s="9" t="s">
        <v>21</v>
      </c>
      <c r="E36" s="10">
        <v>90</v>
      </c>
      <c r="F36" s="12">
        <f>SUM(E35:E36)</f>
        <v>390</v>
      </c>
      <c r="G36" s="13">
        <v>262</v>
      </c>
    </row>
    <row r="37" spans="2:9" s="11" customFormat="1" ht="27" x14ac:dyDescent="0.15">
      <c r="B37" s="9" t="s">
        <v>75</v>
      </c>
      <c r="C37" s="9" t="s">
        <v>76</v>
      </c>
      <c r="D37" s="9" t="s">
        <v>6</v>
      </c>
      <c r="E37" s="10">
        <v>270</v>
      </c>
      <c r="F37" s="12"/>
      <c r="G37" s="13"/>
    </row>
    <row r="38" spans="2:9" s="11" customFormat="1" ht="27" x14ac:dyDescent="0.15">
      <c r="B38" s="9" t="s">
        <v>75</v>
      </c>
      <c r="C38" s="9" t="s">
        <v>76</v>
      </c>
      <c r="D38" s="9" t="s">
        <v>77</v>
      </c>
      <c r="E38" s="10">
        <v>460</v>
      </c>
      <c r="F38" s="12">
        <f>SUM(E37:E38)</f>
        <v>730</v>
      </c>
      <c r="G38" s="13">
        <v>263</v>
      </c>
    </row>
    <row r="39" spans="2:9" s="11" customFormat="1" ht="45" x14ac:dyDescent="0.15">
      <c r="B39" s="9" t="s">
        <v>78</v>
      </c>
      <c r="C39" s="9" t="s">
        <v>15</v>
      </c>
      <c r="D39" s="9" t="s">
        <v>37</v>
      </c>
      <c r="E39" s="10">
        <v>220</v>
      </c>
      <c r="F39" s="12">
        <f>SUM(E39)</f>
        <v>220</v>
      </c>
      <c r="G39" s="13">
        <v>264</v>
      </c>
    </row>
    <row r="40" spans="2:9" s="11" customFormat="1" ht="18" x14ac:dyDescent="0.15">
      <c r="B40" s="9" t="s">
        <v>79</v>
      </c>
      <c r="C40" s="9" t="s">
        <v>66</v>
      </c>
      <c r="D40" s="9" t="s">
        <v>80</v>
      </c>
      <c r="E40" s="10">
        <v>30</v>
      </c>
      <c r="F40" s="12">
        <f>SUM(E40)</f>
        <v>30</v>
      </c>
      <c r="G40" s="13">
        <v>265</v>
      </c>
    </row>
    <row r="41" spans="2:9" s="11" customFormat="1" ht="36" x14ac:dyDescent="0.15">
      <c r="B41" s="9" t="s">
        <v>81</v>
      </c>
      <c r="C41" s="9" t="s">
        <v>82</v>
      </c>
      <c r="D41" s="9" t="s">
        <v>83</v>
      </c>
      <c r="E41" s="10">
        <v>50</v>
      </c>
      <c r="F41" s="12">
        <f>E41</f>
        <v>50</v>
      </c>
      <c r="G41" s="13">
        <v>266</v>
      </c>
    </row>
    <row r="42" spans="2:9" s="11" customFormat="1" ht="36" x14ac:dyDescent="0.15">
      <c r="B42" s="9" t="s">
        <v>84</v>
      </c>
      <c r="C42" s="9" t="s">
        <v>86</v>
      </c>
      <c r="D42" s="9" t="s">
        <v>85</v>
      </c>
      <c r="E42" s="10">
        <v>1430</v>
      </c>
      <c r="F42" s="12"/>
      <c r="G42" s="13"/>
    </row>
    <row r="43" spans="2:9" s="11" customFormat="1" ht="36" x14ac:dyDescent="0.15">
      <c r="B43" s="9" t="s">
        <v>84</v>
      </c>
      <c r="C43" s="9" t="s">
        <v>86</v>
      </c>
      <c r="D43" s="9" t="s">
        <v>87</v>
      </c>
      <c r="E43" s="10">
        <v>280</v>
      </c>
      <c r="F43" s="12"/>
      <c r="G43" s="13"/>
    </row>
    <row r="44" spans="2:9" s="11" customFormat="1" ht="36" x14ac:dyDescent="0.15">
      <c r="B44" s="9" t="s">
        <v>84</v>
      </c>
      <c r="C44" s="9" t="s">
        <v>86</v>
      </c>
      <c r="D44" s="9" t="s">
        <v>88</v>
      </c>
      <c r="E44" s="10">
        <v>240</v>
      </c>
      <c r="F44" s="12"/>
      <c r="G44" s="13"/>
    </row>
    <row r="45" spans="2:9" s="11" customFormat="1" ht="36" x14ac:dyDescent="0.15">
      <c r="B45" s="9" t="s">
        <v>84</v>
      </c>
      <c r="C45" s="9" t="s">
        <v>86</v>
      </c>
      <c r="D45" s="9" t="s">
        <v>89</v>
      </c>
      <c r="E45" s="10">
        <v>240</v>
      </c>
      <c r="F45" s="12">
        <f>SUM(E42:E45)</f>
        <v>2190</v>
      </c>
      <c r="G45" s="13">
        <v>267</v>
      </c>
    </row>
    <row r="46" spans="2:9" s="11" customFormat="1" ht="18" x14ac:dyDescent="0.15">
      <c r="B46" s="9" t="s">
        <v>95</v>
      </c>
      <c r="C46" s="9" t="s">
        <v>98</v>
      </c>
      <c r="D46" s="9" t="s">
        <v>97</v>
      </c>
      <c r="E46" s="10">
        <v>160</v>
      </c>
      <c r="F46" s="12">
        <f>SUM(E46)</f>
        <v>160</v>
      </c>
      <c r="G46" s="13">
        <v>268</v>
      </c>
      <c r="I46" s="19"/>
    </row>
    <row r="47" spans="2:9" x14ac:dyDescent="0.25">
      <c r="E47" s="14" t="s">
        <v>22</v>
      </c>
      <c r="F47" s="14">
        <f>SUM(F9:F46)</f>
        <v>8130</v>
      </c>
    </row>
    <row r="48" spans="2:9" x14ac:dyDescent="0.25">
      <c r="B48" s="1" t="s">
        <v>12</v>
      </c>
    </row>
    <row r="50" spans="2:7" x14ac:dyDescent="0.25">
      <c r="E50" s="18"/>
    </row>
    <row r="51" spans="2:7" x14ac:dyDescent="0.25">
      <c r="E51" s="18"/>
    </row>
    <row r="52" spans="2:7" x14ac:dyDescent="0.25">
      <c r="E52" s="18"/>
    </row>
    <row r="53" spans="2:7" x14ac:dyDescent="0.25">
      <c r="E53" s="18"/>
    </row>
    <row r="54" spans="2:7" x14ac:dyDescent="0.25">
      <c r="E54" s="18"/>
    </row>
    <row r="55" spans="2:7" x14ac:dyDescent="0.25">
      <c r="E55" s="18"/>
    </row>
    <row r="56" spans="2:7" x14ac:dyDescent="0.25">
      <c r="E56" s="18"/>
    </row>
    <row r="57" spans="2:7" x14ac:dyDescent="0.25">
      <c r="E57" s="18"/>
    </row>
    <row r="58" spans="2:7" x14ac:dyDescent="0.25">
      <c r="E58" s="18"/>
    </row>
    <row r="59" spans="2:7" s="2" customFormat="1" x14ac:dyDescent="0.25">
      <c r="B59"/>
      <c r="C59"/>
      <c r="D59"/>
      <c r="E59" s="18"/>
      <c r="G59"/>
    </row>
    <row r="60" spans="2:7" s="2" customFormat="1" x14ac:dyDescent="0.25">
      <c r="B60"/>
      <c r="C60"/>
      <c r="D60"/>
      <c r="E60" s="18"/>
      <c r="G60"/>
    </row>
    <row r="61" spans="2:7" s="2" customFormat="1" x14ac:dyDescent="0.25">
      <c r="B61"/>
      <c r="C61"/>
      <c r="D61"/>
      <c r="E61" s="18"/>
      <c r="G61"/>
    </row>
    <row r="62" spans="2:7" s="2" customFormat="1" x14ac:dyDescent="0.25">
      <c r="B62"/>
      <c r="C62"/>
      <c r="D62"/>
      <c r="E62" s="18"/>
      <c r="G62"/>
    </row>
    <row r="63" spans="2:7" s="2" customFormat="1" x14ac:dyDescent="0.25">
      <c r="B63"/>
      <c r="C63"/>
      <c r="D63"/>
      <c r="E63" s="18"/>
      <c r="G63"/>
    </row>
    <row r="64" spans="2:7" s="2" customFormat="1" x14ac:dyDescent="0.25">
      <c r="B64"/>
      <c r="C64"/>
      <c r="D64"/>
      <c r="E64" s="18"/>
      <c r="G64"/>
    </row>
    <row r="65" spans="2:7" s="2" customFormat="1" x14ac:dyDescent="0.25">
      <c r="B65"/>
      <c r="C65"/>
      <c r="D65"/>
      <c r="E65" s="18"/>
      <c r="G65"/>
    </row>
    <row r="66" spans="2:7" s="2" customFormat="1" x14ac:dyDescent="0.25">
      <c r="B66"/>
      <c r="C66"/>
      <c r="D66"/>
      <c r="E66" s="18"/>
      <c r="G66"/>
    </row>
    <row r="67" spans="2:7" s="2" customFormat="1" x14ac:dyDescent="0.25">
      <c r="B67"/>
      <c r="C67"/>
      <c r="D67"/>
      <c r="E67" s="18"/>
      <c r="G67"/>
    </row>
    <row r="68" spans="2:7" s="2" customFormat="1" x14ac:dyDescent="0.25">
      <c r="B68"/>
      <c r="C68"/>
      <c r="D68"/>
      <c r="E68" s="18"/>
      <c r="G68"/>
    </row>
    <row r="69" spans="2:7" s="2" customFormat="1" x14ac:dyDescent="0.25">
      <c r="B69"/>
      <c r="C69"/>
      <c r="D69"/>
      <c r="E69" s="18"/>
      <c r="G69"/>
    </row>
    <row r="70" spans="2:7" s="2" customFormat="1" x14ac:dyDescent="0.25">
      <c r="B70"/>
      <c r="C70"/>
      <c r="D70"/>
      <c r="E70" s="18"/>
      <c r="G70"/>
    </row>
    <row r="71" spans="2:7" s="2" customFormat="1" x14ac:dyDescent="0.25">
      <c r="B71"/>
      <c r="C71"/>
      <c r="D71"/>
      <c r="E71" s="18"/>
      <c r="G71"/>
    </row>
    <row r="72" spans="2:7" s="2" customFormat="1" x14ac:dyDescent="0.25">
      <c r="B72"/>
      <c r="C72"/>
      <c r="D72"/>
      <c r="E72" s="18"/>
      <c r="G72"/>
    </row>
    <row r="73" spans="2:7" s="2" customFormat="1" x14ac:dyDescent="0.25">
      <c r="B73"/>
      <c r="C73"/>
      <c r="D73"/>
      <c r="E73" s="18"/>
      <c r="G73"/>
    </row>
    <row r="74" spans="2:7" s="2" customFormat="1" x14ac:dyDescent="0.25">
      <c r="B74"/>
      <c r="C74"/>
      <c r="D74"/>
      <c r="E74" s="6"/>
      <c r="G74"/>
    </row>
    <row r="75" spans="2:7" s="2" customFormat="1" x14ac:dyDescent="0.25">
      <c r="B75"/>
      <c r="C75"/>
      <c r="D75"/>
      <c r="E75" s="18"/>
      <c r="G75"/>
    </row>
    <row r="76" spans="2:7" s="2" customFormat="1" x14ac:dyDescent="0.25">
      <c r="B76"/>
      <c r="C76"/>
      <c r="D76"/>
      <c r="E76" s="18"/>
      <c r="G76"/>
    </row>
    <row r="77" spans="2:7" s="2" customFormat="1" x14ac:dyDescent="0.25">
      <c r="B77"/>
      <c r="C77"/>
      <c r="D77"/>
      <c r="E77" s="18"/>
      <c r="G77"/>
    </row>
    <row r="78" spans="2:7" s="2" customFormat="1" x14ac:dyDescent="0.25">
      <c r="B78"/>
      <c r="C78"/>
      <c r="D78"/>
      <c r="E78" s="18"/>
      <c r="G78"/>
    </row>
  </sheetData>
  <autoFilter ref="B8:G48" xr:uid="{00000000-0009-0000-0000-000002000000}"/>
  <mergeCells count="1">
    <mergeCell ref="C5:D5"/>
  </mergeCells>
  <pageMargins left="0.7" right="0.7" top="0.75" bottom="0.75" header="0.3" footer="0.3"/>
  <pageSetup fitToHeight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5">
    <pageSetUpPr fitToPage="1"/>
  </sheetPr>
  <dimension ref="B5:I78"/>
  <sheetViews>
    <sheetView topLeftCell="A31" zoomScale="136" zoomScaleNormal="136" workbookViewId="0">
      <selection activeCell="F45" sqref="F45"/>
    </sheetView>
  </sheetViews>
  <sheetFormatPr baseColWidth="10" defaultRowHeight="15" x14ac:dyDescent="0.25"/>
  <cols>
    <col min="1" max="1" width="3.42578125" customWidth="1"/>
    <col min="2" max="2" width="20.140625" bestFit="1" customWidth="1"/>
    <col min="3" max="3" width="18.140625" customWidth="1"/>
    <col min="4" max="4" width="20.5703125" customWidth="1"/>
    <col min="5" max="5" width="8.85546875" style="2" customWidth="1"/>
    <col min="6" max="6" width="9.7109375" style="2" customWidth="1"/>
    <col min="7" max="7" width="8.5703125" customWidth="1"/>
  </cols>
  <sheetData>
    <row r="5" spans="2:7" x14ac:dyDescent="0.25">
      <c r="B5" s="1"/>
      <c r="C5" s="52" t="s">
        <v>93</v>
      </c>
      <c r="D5" s="52"/>
      <c r="E5" s="3"/>
      <c r="F5" s="3"/>
      <c r="G5" s="4"/>
    </row>
    <row r="6" spans="2:7" x14ac:dyDescent="0.25">
      <c r="B6" s="1"/>
      <c r="C6" s="5"/>
      <c r="D6" s="5"/>
      <c r="E6" s="6"/>
      <c r="F6" s="6"/>
      <c r="G6" s="1"/>
    </row>
    <row r="7" spans="2:7" x14ac:dyDescent="0.25">
      <c r="B7" s="1"/>
      <c r="C7" s="1"/>
      <c r="D7" s="1" t="s">
        <v>94</v>
      </c>
      <c r="E7" s="6"/>
      <c r="F7" s="6"/>
      <c r="G7" s="1"/>
    </row>
    <row r="8" spans="2:7" ht="21" customHeight="1" x14ac:dyDescent="0.25">
      <c r="B8" s="7" t="s">
        <v>0</v>
      </c>
      <c r="C8" s="7" t="s">
        <v>1</v>
      </c>
      <c r="D8" s="7" t="s">
        <v>2</v>
      </c>
      <c r="E8" s="8" t="s">
        <v>3</v>
      </c>
      <c r="F8" s="8" t="s">
        <v>4</v>
      </c>
      <c r="G8" s="7" t="s">
        <v>5</v>
      </c>
    </row>
    <row r="9" spans="2:7" s="11" customFormat="1" ht="18" x14ac:dyDescent="0.15">
      <c r="B9" s="9" t="s">
        <v>41</v>
      </c>
      <c r="C9" s="9" t="s">
        <v>42</v>
      </c>
      <c r="D9" s="9" t="s">
        <v>43</v>
      </c>
      <c r="E9" s="10">
        <v>100</v>
      </c>
      <c r="F9" s="12">
        <f>E9</f>
        <v>100</v>
      </c>
      <c r="G9" s="13">
        <v>254</v>
      </c>
    </row>
    <row r="10" spans="2:7" s="11" customFormat="1" ht="18" x14ac:dyDescent="0.15">
      <c r="B10" s="9" t="s">
        <v>26</v>
      </c>
      <c r="C10" s="9" t="s">
        <v>90</v>
      </c>
      <c r="D10" s="9" t="s">
        <v>28</v>
      </c>
      <c r="E10" s="10">
        <v>260</v>
      </c>
      <c r="F10" s="12"/>
      <c r="G10" s="13"/>
    </row>
    <row r="11" spans="2:7" s="11" customFormat="1" ht="18" x14ac:dyDescent="0.15">
      <c r="B11" s="9" t="s">
        <v>26</v>
      </c>
      <c r="C11" s="9" t="s">
        <v>90</v>
      </c>
      <c r="D11" s="9" t="s">
        <v>49</v>
      </c>
      <c r="E11" s="10">
        <v>280</v>
      </c>
      <c r="F11" s="12"/>
      <c r="G11" s="13"/>
    </row>
    <row r="12" spans="2:7" s="11" customFormat="1" ht="18" x14ac:dyDescent="0.15">
      <c r="B12" s="15" t="s">
        <v>26</v>
      </c>
      <c r="C12" s="9" t="s">
        <v>90</v>
      </c>
      <c r="D12" s="9" t="s">
        <v>29</v>
      </c>
      <c r="E12" s="10">
        <v>140</v>
      </c>
      <c r="F12" s="12"/>
      <c r="G12" s="13"/>
    </row>
    <row r="13" spans="2:7" s="11" customFormat="1" ht="18" x14ac:dyDescent="0.15">
      <c r="B13" s="15" t="s">
        <v>26</v>
      </c>
      <c r="C13" s="9" t="s">
        <v>90</v>
      </c>
      <c r="D13" s="9" t="s">
        <v>50</v>
      </c>
      <c r="E13" s="10">
        <v>220</v>
      </c>
      <c r="F13" s="12"/>
      <c r="G13" s="13"/>
    </row>
    <row r="14" spans="2:7" s="11" customFormat="1" ht="18" x14ac:dyDescent="0.15">
      <c r="B14" s="15" t="s">
        <v>26</v>
      </c>
      <c r="C14" s="9" t="s">
        <v>90</v>
      </c>
      <c r="D14" s="9" t="s">
        <v>51</v>
      </c>
      <c r="E14" s="10">
        <v>260</v>
      </c>
      <c r="F14" s="12"/>
      <c r="G14" s="13"/>
    </row>
    <row r="15" spans="2:7" s="11" customFormat="1" ht="18" x14ac:dyDescent="0.15">
      <c r="B15" s="15" t="s">
        <v>26</v>
      </c>
      <c r="C15" s="9" t="s">
        <v>90</v>
      </c>
      <c r="D15" s="9" t="s">
        <v>52</v>
      </c>
      <c r="E15" s="10">
        <v>40</v>
      </c>
      <c r="F15" s="12">
        <f>E15+E14+E13+E12+E11+E10</f>
        <v>1200</v>
      </c>
      <c r="G15" s="13">
        <v>255</v>
      </c>
    </row>
    <row r="16" spans="2:7" s="11" customFormat="1" ht="45" x14ac:dyDescent="0.15">
      <c r="B16" s="9" t="s">
        <v>44</v>
      </c>
      <c r="C16" s="9" t="s">
        <v>30</v>
      </c>
      <c r="D16" s="9" t="s">
        <v>32</v>
      </c>
      <c r="E16" s="10">
        <v>40</v>
      </c>
      <c r="F16" s="12"/>
      <c r="G16" s="13"/>
    </row>
    <row r="17" spans="2:7" s="11" customFormat="1" ht="45" x14ac:dyDescent="0.15">
      <c r="B17" s="9" t="s">
        <v>44</v>
      </c>
      <c r="C17" s="9" t="s">
        <v>30</v>
      </c>
      <c r="D17" s="9" t="s">
        <v>67</v>
      </c>
      <c r="E17" s="10">
        <v>240</v>
      </c>
      <c r="F17" s="12"/>
      <c r="G17" s="13"/>
    </row>
    <row r="18" spans="2:7" s="11" customFormat="1" ht="45" x14ac:dyDescent="0.15">
      <c r="B18" s="9" t="s">
        <v>44</v>
      </c>
      <c r="C18" s="9" t="s">
        <v>30</v>
      </c>
      <c r="D18" s="9" t="s">
        <v>68</v>
      </c>
      <c r="E18" s="10">
        <v>280</v>
      </c>
      <c r="F18" s="12"/>
      <c r="G18" s="13"/>
    </row>
    <row r="19" spans="2:7" s="11" customFormat="1" ht="45" x14ac:dyDescent="0.15">
      <c r="B19" s="9" t="s">
        <v>44</v>
      </c>
      <c r="C19" s="9" t="s">
        <v>30</v>
      </c>
      <c r="D19" s="9" t="s">
        <v>69</v>
      </c>
      <c r="E19" s="10">
        <v>200</v>
      </c>
      <c r="F19" s="12"/>
      <c r="G19" s="13"/>
    </row>
    <row r="20" spans="2:7" s="11" customFormat="1" ht="45" x14ac:dyDescent="0.15">
      <c r="B20" s="9" t="s">
        <v>44</v>
      </c>
      <c r="C20" s="9" t="s">
        <v>30</v>
      </c>
      <c r="D20" s="9" t="s">
        <v>59</v>
      </c>
      <c r="E20" s="10">
        <v>180</v>
      </c>
      <c r="F20" s="12"/>
      <c r="G20" s="13"/>
    </row>
    <row r="21" spans="2:7" s="11" customFormat="1" ht="45" x14ac:dyDescent="0.15">
      <c r="B21" s="9" t="s">
        <v>44</v>
      </c>
      <c r="C21" s="9" t="s">
        <v>30</v>
      </c>
      <c r="D21" s="9" t="s">
        <v>70</v>
      </c>
      <c r="E21" s="10">
        <v>260</v>
      </c>
      <c r="F21" s="12"/>
      <c r="G21" s="13"/>
    </row>
    <row r="22" spans="2:7" s="11" customFormat="1" ht="45" x14ac:dyDescent="0.15">
      <c r="B22" s="9" t="s">
        <v>44</v>
      </c>
      <c r="C22" s="9" t="s">
        <v>30</v>
      </c>
      <c r="D22" s="9" t="s">
        <v>31</v>
      </c>
      <c r="E22" s="10">
        <v>20</v>
      </c>
      <c r="F22" s="12">
        <f>E16+E17+E18+E19+E20+E21+E22</f>
        <v>1220</v>
      </c>
      <c r="G22" s="13">
        <v>256</v>
      </c>
    </row>
    <row r="23" spans="2:7" s="11" customFormat="1" ht="18" x14ac:dyDescent="0.15">
      <c r="B23" s="15" t="s">
        <v>62</v>
      </c>
      <c r="C23" s="9" t="s">
        <v>63</v>
      </c>
      <c r="D23" s="9" t="s">
        <v>33</v>
      </c>
      <c r="E23" s="10">
        <v>140</v>
      </c>
      <c r="F23" s="17"/>
      <c r="G23" s="13"/>
    </row>
    <row r="24" spans="2:7" s="11" customFormat="1" ht="18" x14ac:dyDescent="0.15">
      <c r="B24" s="15" t="s">
        <v>62</v>
      </c>
      <c r="C24" s="9" t="s">
        <v>63</v>
      </c>
      <c r="D24" s="9" t="s">
        <v>65</v>
      </c>
      <c r="E24" s="10">
        <v>170</v>
      </c>
      <c r="F24" s="16"/>
      <c r="G24" s="13"/>
    </row>
    <row r="25" spans="2:7" s="11" customFormat="1" ht="18" x14ac:dyDescent="0.15">
      <c r="B25" s="15" t="s">
        <v>62</v>
      </c>
      <c r="C25" s="9" t="s">
        <v>63</v>
      </c>
      <c r="D25" s="9" t="s">
        <v>64</v>
      </c>
      <c r="E25" s="10">
        <v>300</v>
      </c>
      <c r="F25" s="16"/>
      <c r="G25" s="13"/>
    </row>
    <row r="26" spans="2:7" s="11" customFormat="1" ht="18" x14ac:dyDescent="0.15">
      <c r="B26" s="15" t="s">
        <v>62</v>
      </c>
      <c r="C26" s="9" t="s">
        <v>63</v>
      </c>
      <c r="D26" s="9" t="s">
        <v>36</v>
      </c>
      <c r="E26" s="10">
        <v>20</v>
      </c>
      <c r="F26" s="16"/>
      <c r="G26" s="13"/>
    </row>
    <row r="27" spans="2:7" s="11" customFormat="1" ht="18" x14ac:dyDescent="0.15">
      <c r="B27" s="15" t="s">
        <v>62</v>
      </c>
      <c r="C27" s="9" t="s">
        <v>63</v>
      </c>
      <c r="D27" s="9" t="s">
        <v>34</v>
      </c>
      <c r="E27" s="10">
        <v>80</v>
      </c>
      <c r="F27" s="16">
        <f>SUM(E23:E27)</f>
        <v>710</v>
      </c>
      <c r="G27" s="13">
        <v>257</v>
      </c>
    </row>
    <row r="28" spans="2:7" s="11" customFormat="1" ht="36" x14ac:dyDescent="0.15">
      <c r="B28" s="15" t="s">
        <v>54</v>
      </c>
      <c r="C28" s="9" t="s">
        <v>55</v>
      </c>
      <c r="D28" s="9" t="s">
        <v>56</v>
      </c>
      <c r="E28" s="10">
        <v>390</v>
      </c>
      <c r="F28" s="16"/>
      <c r="G28" s="13"/>
    </row>
    <row r="29" spans="2:7" s="11" customFormat="1" ht="36" x14ac:dyDescent="0.15">
      <c r="B29" s="15" t="s">
        <v>54</v>
      </c>
      <c r="C29" s="9" t="s">
        <v>55</v>
      </c>
      <c r="D29" s="9" t="s">
        <v>74</v>
      </c>
      <c r="E29" s="10">
        <v>280</v>
      </c>
      <c r="F29" s="16">
        <f>SUM(E28:E29)</f>
        <v>670</v>
      </c>
      <c r="G29" s="13">
        <v>258</v>
      </c>
    </row>
    <row r="30" spans="2:7" s="11" customFormat="1" ht="36" x14ac:dyDescent="0.15">
      <c r="B30" s="9" t="s">
        <v>46</v>
      </c>
      <c r="C30" s="9" t="s">
        <v>71</v>
      </c>
      <c r="D30" s="9" t="s">
        <v>61</v>
      </c>
      <c r="E30" s="10">
        <v>100</v>
      </c>
      <c r="F30" s="12"/>
      <c r="G30" s="13"/>
    </row>
    <row r="31" spans="2:7" s="11" customFormat="1" ht="36" x14ac:dyDescent="0.15">
      <c r="B31" s="9" t="s">
        <v>46</v>
      </c>
      <c r="C31" s="9" t="s">
        <v>71</v>
      </c>
      <c r="D31" s="9" t="s">
        <v>23</v>
      </c>
      <c r="E31" s="10">
        <v>120</v>
      </c>
      <c r="F31" s="16">
        <f>SUM(E30:E31)</f>
        <v>220</v>
      </c>
      <c r="G31" s="13">
        <v>259</v>
      </c>
    </row>
    <row r="32" spans="2:7" s="11" customFormat="1" ht="18" x14ac:dyDescent="0.15">
      <c r="B32" s="9" t="s">
        <v>92</v>
      </c>
      <c r="C32" s="9" t="s">
        <v>71</v>
      </c>
      <c r="D32" s="9" t="s">
        <v>60</v>
      </c>
      <c r="E32" s="10">
        <v>90</v>
      </c>
      <c r="F32" s="12">
        <f>SUM(E32:E32)</f>
        <v>90</v>
      </c>
      <c r="G32" s="13">
        <v>260</v>
      </c>
    </row>
    <row r="33" spans="2:9" s="11" customFormat="1" ht="54" x14ac:dyDescent="0.15">
      <c r="B33" s="15" t="s">
        <v>57</v>
      </c>
      <c r="C33" s="9" t="s">
        <v>20</v>
      </c>
      <c r="D33" s="9" t="s">
        <v>58</v>
      </c>
      <c r="E33" s="10">
        <v>100</v>
      </c>
      <c r="F33" s="12"/>
      <c r="G33" s="13"/>
    </row>
    <row r="34" spans="2:9" s="11" customFormat="1" ht="54" x14ac:dyDescent="0.15">
      <c r="B34" s="15" t="s">
        <v>57</v>
      </c>
      <c r="C34" s="9" t="s">
        <v>20</v>
      </c>
      <c r="D34" s="9" t="s">
        <v>72</v>
      </c>
      <c r="E34" s="10">
        <v>50</v>
      </c>
      <c r="F34" s="12">
        <f>SUM(E33:E34)</f>
        <v>150</v>
      </c>
      <c r="G34" s="13">
        <v>261</v>
      </c>
    </row>
    <row r="35" spans="2:9" s="11" customFormat="1" ht="63" x14ac:dyDescent="0.15">
      <c r="B35" s="15" t="s">
        <v>73</v>
      </c>
      <c r="C35" s="9" t="s">
        <v>20</v>
      </c>
      <c r="D35" s="9" t="s">
        <v>53</v>
      </c>
      <c r="E35" s="10">
        <v>300</v>
      </c>
      <c r="F35" s="12"/>
      <c r="G35" s="13"/>
    </row>
    <row r="36" spans="2:9" s="11" customFormat="1" ht="63" x14ac:dyDescent="0.15">
      <c r="B36" s="15" t="s">
        <v>73</v>
      </c>
      <c r="C36" s="9" t="s">
        <v>20</v>
      </c>
      <c r="D36" s="9" t="s">
        <v>21</v>
      </c>
      <c r="E36" s="10">
        <v>90</v>
      </c>
      <c r="F36" s="12">
        <f>SUM(E35:E36)</f>
        <v>390</v>
      </c>
      <c r="G36" s="13">
        <v>262</v>
      </c>
    </row>
    <row r="37" spans="2:9" s="11" customFormat="1" ht="27" x14ac:dyDescent="0.15">
      <c r="B37" s="9" t="s">
        <v>75</v>
      </c>
      <c r="C37" s="9" t="s">
        <v>76</v>
      </c>
      <c r="D37" s="9" t="s">
        <v>6</v>
      </c>
      <c r="E37" s="10">
        <v>270</v>
      </c>
      <c r="F37" s="12"/>
      <c r="G37" s="13"/>
    </row>
    <row r="38" spans="2:9" s="11" customFormat="1" ht="27" x14ac:dyDescent="0.15">
      <c r="B38" s="9" t="s">
        <v>75</v>
      </c>
      <c r="C38" s="9" t="s">
        <v>76</v>
      </c>
      <c r="D38" s="9" t="s">
        <v>77</v>
      </c>
      <c r="E38" s="10">
        <v>460</v>
      </c>
      <c r="F38" s="12">
        <f>SUM(E37:E38)</f>
        <v>730</v>
      </c>
      <c r="G38" s="13">
        <v>263</v>
      </c>
    </row>
    <row r="39" spans="2:9" s="11" customFormat="1" ht="45" x14ac:dyDescent="0.15">
      <c r="B39" s="9" t="s">
        <v>78</v>
      </c>
      <c r="C39" s="9" t="s">
        <v>15</v>
      </c>
      <c r="D39" s="9" t="s">
        <v>37</v>
      </c>
      <c r="E39" s="10">
        <v>220</v>
      </c>
      <c r="F39" s="12">
        <f>SUM(E39)</f>
        <v>220</v>
      </c>
      <c r="G39" s="13">
        <v>264</v>
      </c>
    </row>
    <row r="40" spans="2:9" s="11" customFormat="1" ht="18" x14ac:dyDescent="0.15">
      <c r="B40" s="9" t="s">
        <v>79</v>
      </c>
      <c r="C40" s="9" t="s">
        <v>66</v>
      </c>
      <c r="D40" s="9" t="s">
        <v>80</v>
      </c>
      <c r="E40" s="10">
        <v>30</v>
      </c>
      <c r="F40" s="12">
        <f>SUM(E40)</f>
        <v>30</v>
      </c>
      <c r="G40" s="13">
        <v>265</v>
      </c>
    </row>
    <row r="41" spans="2:9" s="11" customFormat="1" ht="36" x14ac:dyDescent="0.15">
      <c r="B41" s="9" t="s">
        <v>81</v>
      </c>
      <c r="C41" s="9" t="s">
        <v>82</v>
      </c>
      <c r="D41" s="9" t="s">
        <v>83</v>
      </c>
      <c r="E41" s="10">
        <v>50</v>
      </c>
      <c r="F41" s="12">
        <f>E41</f>
        <v>50</v>
      </c>
      <c r="G41" s="13">
        <v>266</v>
      </c>
    </row>
    <row r="42" spans="2:9" s="11" customFormat="1" ht="36" x14ac:dyDescent="0.15">
      <c r="B42" s="9" t="s">
        <v>84</v>
      </c>
      <c r="C42" s="9" t="s">
        <v>86</v>
      </c>
      <c r="D42" s="9" t="s">
        <v>85</v>
      </c>
      <c r="E42" s="10">
        <v>1430</v>
      </c>
      <c r="F42" s="12"/>
      <c r="G42" s="13"/>
    </row>
    <row r="43" spans="2:9" s="11" customFormat="1" ht="36" x14ac:dyDescent="0.15">
      <c r="B43" s="9" t="s">
        <v>84</v>
      </c>
      <c r="C43" s="9" t="s">
        <v>86</v>
      </c>
      <c r="D43" s="9" t="s">
        <v>87</v>
      </c>
      <c r="E43" s="10">
        <v>280</v>
      </c>
      <c r="F43" s="12"/>
      <c r="G43" s="13"/>
    </row>
    <row r="44" spans="2:9" s="11" customFormat="1" ht="36" x14ac:dyDescent="0.15">
      <c r="B44" s="9" t="s">
        <v>84</v>
      </c>
      <c r="C44" s="9" t="s">
        <v>86</v>
      </c>
      <c r="D44" s="9" t="s">
        <v>88</v>
      </c>
      <c r="E44" s="10">
        <v>240</v>
      </c>
      <c r="F44" s="12"/>
      <c r="G44" s="13"/>
    </row>
    <row r="45" spans="2:9" s="11" customFormat="1" ht="36" x14ac:dyDescent="0.15">
      <c r="B45" s="9" t="s">
        <v>84</v>
      </c>
      <c r="C45" s="9" t="s">
        <v>86</v>
      </c>
      <c r="D45" s="9" t="s">
        <v>89</v>
      </c>
      <c r="E45" s="10">
        <v>240</v>
      </c>
      <c r="F45" s="12">
        <f>E42+E43+E44+E48</f>
        <v>1950</v>
      </c>
      <c r="G45" s="13">
        <v>267</v>
      </c>
    </row>
    <row r="46" spans="2:9" s="11" customFormat="1" ht="18" x14ac:dyDescent="0.15">
      <c r="B46" s="9" t="s">
        <v>95</v>
      </c>
      <c r="C46" s="9" t="s">
        <v>98</v>
      </c>
      <c r="D46" s="9" t="s">
        <v>97</v>
      </c>
      <c r="E46" s="10">
        <v>160</v>
      </c>
      <c r="F46" s="12">
        <f>SUM(E46)</f>
        <v>160</v>
      </c>
      <c r="G46" s="13">
        <v>268</v>
      </c>
      <c r="I46" s="19"/>
    </row>
    <row r="47" spans="2:9" x14ac:dyDescent="0.25">
      <c r="E47" s="14" t="s">
        <v>22</v>
      </c>
      <c r="F47" s="14">
        <f>SUM(F9:F46)</f>
        <v>7890</v>
      </c>
    </row>
    <row r="48" spans="2:9" x14ac:dyDescent="0.25">
      <c r="B48" s="1" t="s">
        <v>12</v>
      </c>
    </row>
    <row r="50" spans="2:7" x14ac:dyDescent="0.25">
      <c r="E50" s="18"/>
    </row>
    <row r="51" spans="2:7" x14ac:dyDescent="0.25">
      <c r="E51" s="18"/>
    </row>
    <row r="52" spans="2:7" x14ac:dyDescent="0.25">
      <c r="E52" s="18"/>
    </row>
    <row r="53" spans="2:7" x14ac:dyDescent="0.25">
      <c r="E53" s="18"/>
    </row>
    <row r="54" spans="2:7" x14ac:dyDescent="0.25">
      <c r="E54" s="18"/>
    </row>
    <row r="55" spans="2:7" x14ac:dyDescent="0.25">
      <c r="E55" s="18"/>
    </row>
    <row r="56" spans="2:7" x14ac:dyDescent="0.25">
      <c r="E56" s="18"/>
    </row>
    <row r="57" spans="2:7" x14ac:dyDescent="0.25">
      <c r="E57" s="18"/>
    </row>
    <row r="58" spans="2:7" x14ac:dyDescent="0.25">
      <c r="E58" s="18"/>
    </row>
    <row r="59" spans="2:7" s="2" customFormat="1" x14ac:dyDescent="0.25">
      <c r="B59"/>
      <c r="C59"/>
      <c r="D59"/>
      <c r="E59" s="18"/>
      <c r="G59"/>
    </row>
    <row r="60" spans="2:7" s="2" customFormat="1" x14ac:dyDescent="0.25">
      <c r="B60"/>
      <c r="C60"/>
      <c r="D60"/>
      <c r="E60" s="18"/>
      <c r="G60"/>
    </row>
    <row r="61" spans="2:7" s="2" customFormat="1" x14ac:dyDescent="0.25">
      <c r="B61"/>
      <c r="C61"/>
      <c r="D61"/>
      <c r="E61" s="18"/>
      <c r="G61"/>
    </row>
    <row r="62" spans="2:7" s="2" customFormat="1" x14ac:dyDescent="0.25">
      <c r="B62"/>
      <c r="C62"/>
      <c r="D62"/>
      <c r="E62" s="18"/>
      <c r="G62"/>
    </row>
    <row r="63" spans="2:7" s="2" customFormat="1" x14ac:dyDescent="0.25">
      <c r="B63"/>
      <c r="C63"/>
      <c r="D63"/>
      <c r="E63" s="18"/>
      <c r="G63"/>
    </row>
    <row r="64" spans="2:7" s="2" customFormat="1" x14ac:dyDescent="0.25">
      <c r="B64"/>
      <c r="C64"/>
      <c r="D64"/>
      <c r="E64" s="18"/>
      <c r="G64"/>
    </row>
    <row r="65" spans="2:7" s="2" customFormat="1" x14ac:dyDescent="0.25">
      <c r="B65"/>
      <c r="C65"/>
      <c r="D65"/>
      <c r="E65" s="18"/>
      <c r="G65"/>
    </row>
    <row r="66" spans="2:7" s="2" customFormat="1" x14ac:dyDescent="0.25">
      <c r="B66"/>
      <c r="C66"/>
      <c r="D66"/>
      <c r="E66" s="18"/>
      <c r="G66"/>
    </row>
    <row r="67" spans="2:7" s="2" customFormat="1" x14ac:dyDescent="0.25">
      <c r="B67"/>
      <c r="C67"/>
      <c r="D67"/>
      <c r="E67" s="18"/>
      <c r="G67"/>
    </row>
    <row r="68" spans="2:7" s="2" customFormat="1" x14ac:dyDescent="0.25">
      <c r="B68"/>
      <c r="C68"/>
      <c r="D68"/>
      <c r="E68" s="18"/>
      <c r="G68"/>
    </row>
    <row r="69" spans="2:7" s="2" customFormat="1" x14ac:dyDescent="0.25">
      <c r="B69"/>
      <c r="C69"/>
      <c r="D69"/>
      <c r="E69" s="18"/>
      <c r="G69"/>
    </row>
    <row r="70" spans="2:7" s="2" customFormat="1" x14ac:dyDescent="0.25">
      <c r="B70"/>
      <c r="C70"/>
      <c r="D70"/>
      <c r="E70" s="18"/>
      <c r="G70"/>
    </row>
    <row r="71" spans="2:7" s="2" customFormat="1" x14ac:dyDescent="0.25">
      <c r="B71"/>
      <c r="C71"/>
      <c r="D71"/>
      <c r="E71" s="18"/>
      <c r="G71"/>
    </row>
    <row r="72" spans="2:7" s="2" customFormat="1" x14ac:dyDescent="0.25">
      <c r="B72"/>
      <c r="C72"/>
      <c r="D72"/>
      <c r="E72" s="18"/>
      <c r="G72"/>
    </row>
    <row r="73" spans="2:7" s="2" customFormat="1" x14ac:dyDescent="0.25">
      <c r="B73"/>
      <c r="C73"/>
      <c r="D73"/>
      <c r="E73" s="18"/>
      <c r="G73"/>
    </row>
    <row r="74" spans="2:7" s="2" customFormat="1" x14ac:dyDescent="0.25">
      <c r="B74"/>
      <c r="C74"/>
      <c r="D74"/>
      <c r="E74" s="6"/>
      <c r="G74"/>
    </row>
    <row r="75" spans="2:7" s="2" customFormat="1" x14ac:dyDescent="0.25">
      <c r="B75"/>
      <c r="C75"/>
      <c r="D75"/>
      <c r="E75" s="18"/>
      <c r="G75"/>
    </row>
    <row r="76" spans="2:7" s="2" customFormat="1" x14ac:dyDescent="0.25">
      <c r="B76"/>
      <c r="C76"/>
      <c r="D76"/>
      <c r="E76" s="18"/>
      <c r="G76"/>
    </row>
    <row r="77" spans="2:7" s="2" customFormat="1" x14ac:dyDescent="0.25">
      <c r="B77"/>
      <c r="C77"/>
      <c r="D77"/>
      <c r="E77" s="18"/>
      <c r="G77"/>
    </row>
    <row r="78" spans="2:7" s="2" customFormat="1" x14ac:dyDescent="0.25">
      <c r="B78"/>
      <c r="C78"/>
      <c r="D78"/>
      <c r="E78" s="18"/>
      <c r="G78"/>
    </row>
  </sheetData>
  <autoFilter ref="B8:G48" xr:uid="{00000000-0009-0000-0000-000003000000}"/>
  <mergeCells count="1">
    <mergeCell ref="C5:D5"/>
  </mergeCells>
  <pageMargins left="0.7" right="0.7" top="0.75" bottom="0.75" header="0.3" footer="0.3"/>
  <pageSetup fitToHeight="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6"/>
  <dimension ref="B5:K52"/>
  <sheetViews>
    <sheetView topLeftCell="A16" zoomScale="136" zoomScaleNormal="136" workbookViewId="0">
      <selection activeCell="B19" sqref="B19"/>
    </sheetView>
  </sheetViews>
  <sheetFormatPr baseColWidth="10" defaultRowHeight="15" x14ac:dyDescent="0.25"/>
  <cols>
    <col min="1" max="1" width="3.42578125" customWidth="1"/>
    <col min="2" max="2" width="20.140625" bestFit="1" customWidth="1"/>
    <col min="3" max="3" width="18.140625" customWidth="1"/>
    <col min="4" max="4" width="20.5703125" customWidth="1"/>
    <col min="5" max="5" width="8.85546875" style="2" customWidth="1"/>
    <col min="6" max="6" width="9.7109375" style="2" customWidth="1"/>
    <col min="7" max="7" width="8.5703125" customWidth="1"/>
  </cols>
  <sheetData>
    <row r="5" spans="2:7" x14ac:dyDescent="0.25">
      <c r="B5" s="1"/>
      <c r="C5" s="52" t="s">
        <v>93</v>
      </c>
      <c r="D5" s="52"/>
      <c r="E5" s="3"/>
      <c r="F5" s="3"/>
      <c r="G5" s="4"/>
    </row>
    <row r="6" spans="2:7" x14ac:dyDescent="0.25">
      <c r="B6" s="1"/>
      <c r="C6" s="5"/>
      <c r="D6" s="5"/>
      <c r="E6" s="6"/>
      <c r="F6" s="6"/>
      <c r="G6" s="1"/>
    </row>
    <row r="7" spans="2:7" x14ac:dyDescent="0.25">
      <c r="B7" s="1"/>
      <c r="C7" s="1"/>
      <c r="D7" s="1" t="s">
        <v>94</v>
      </c>
      <c r="E7" s="6"/>
      <c r="F7" s="6"/>
      <c r="G7" s="1"/>
    </row>
    <row r="8" spans="2:7" ht="21" customHeight="1" x14ac:dyDescent="0.25">
      <c r="B8" s="7" t="s">
        <v>0</v>
      </c>
      <c r="C8" s="7" t="s">
        <v>1</v>
      </c>
      <c r="D8" s="7" t="s">
        <v>2</v>
      </c>
      <c r="E8" s="8" t="s">
        <v>3</v>
      </c>
      <c r="F8" s="8" t="s">
        <v>4</v>
      </c>
      <c r="G8" s="7" t="s">
        <v>5</v>
      </c>
    </row>
    <row r="9" spans="2:7" s="11" customFormat="1" ht="27" x14ac:dyDescent="0.15">
      <c r="B9" s="21" t="s">
        <v>10</v>
      </c>
      <c r="C9" s="21" t="s">
        <v>14</v>
      </c>
      <c r="D9" s="21" t="s">
        <v>13</v>
      </c>
      <c r="E9" s="22">
        <v>1370</v>
      </c>
      <c r="F9" s="23"/>
      <c r="G9" s="24"/>
    </row>
    <row r="10" spans="2:7" s="11" customFormat="1" ht="27" x14ac:dyDescent="0.15">
      <c r="B10" s="21" t="s">
        <v>10</v>
      </c>
      <c r="C10" s="21" t="s">
        <v>14</v>
      </c>
      <c r="D10" s="21" t="s">
        <v>11</v>
      </c>
      <c r="E10" s="22">
        <v>660</v>
      </c>
      <c r="F10" s="23"/>
      <c r="G10" s="24"/>
    </row>
    <row r="11" spans="2:7" s="11" customFormat="1" ht="27" x14ac:dyDescent="0.15">
      <c r="B11" s="21" t="s">
        <v>10</v>
      </c>
      <c r="C11" s="21" t="s">
        <v>14</v>
      </c>
      <c r="D11" s="21" t="s">
        <v>16</v>
      </c>
      <c r="E11" s="22">
        <v>480</v>
      </c>
      <c r="F11" s="25">
        <f>SUM(E9+E10+E11)</f>
        <v>2510</v>
      </c>
      <c r="G11" s="24">
        <v>258</v>
      </c>
    </row>
    <row r="12" spans="2:7" s="11" customFormat="1" ht="18" x14ac:dyDescent="0.15">
      <c r="B12" s="21" t="s">
        <v>91</v>
      </c>
      <c r="C12" s="21" t="s">
        <v>18</v>
      </c>
      <c r="D12" s="21" t="s">
        <v>48</v>
      </c>
      <c r="E12" s="22">
        <v>1050</v>
      </c>
      <c r="F12" s="23"/>
      <c r="G12" s="24"/>
    </row>
    <row r="13" spans="2:7" s="11" customFormat="1" ht="18" x14ac:dyDescent="0.15">
      <c r="B13" s="21" t="s">
        <v>45</v>
      </c>
      <c r="C13" s="21" t="s">
        <v>18</v>
      </c>
      <c r="D13" s="21" t="s">
        <v>9</v>
      </c>
      <c r="E13" s="22">
        <v>490</v>
      </c>
      <c r="F13" s="23">
        <f>E12+E13</f>
        <v>1540</v>
      </c>
      <c r="G13" s="24">
        <v>259</v>
      </c>
    </row>
    <row r="14" spans="2:7" s="11" customFormat="1" ht="36" x14ac:dyDescent="0.15">
      <c r="B14" s="26" t="s">
        <v>54</v>
      </c>
      <c r="C14" s="21" t="s">
        <v>55</v>
      </c>
      <c r="D14" s="21" t="s">
        <v>56</v>
      </c>
      <c r="E14" s="22">
        <v>390</v>
      </c>
      <c r="F14" s="25"/>
      <c r="G14" s="24"/>
    </row>
    <row r="15" spans="2:7" s="11" customFormat="1" ht="36" x14ac:dyDescent="0.15">
      <c r="B15" s="26" t="s">
        <v>54</v>
      </c>
      <c r="C15" s="21" t="s">
        <v>55</v>
      </c>
      <c r="D15" s="21" t="s">
        <v>74</v>
      </c>
      <c r="E15" s="22">
        <v>280</v>
      </c>
      <c r="F15" s="25">
        <f>SUM(E14:E15)</f>
        <v>670</v>
      </c>
      <c r="G15" s="24">
        <v>260</v>
      </c>
    </row>
    <row r="16" spans="2:7" s="11" customFormat="1" ht="18" x14ac:dyDescent="0.15">
      <c r="B16" s="21" t="s">
        <v>47</v>
      </c>
      <c r="C16" s="21" t="s">
        <v>38</v>
      </c>
      <c r="D16" s="21" t="s">
        <v>40</v>
      </c>
      <c r="E16" s="22">
        <v>720</v>
      </c>
      <c r="F16" s="23"/>
      <c r="G16" s="24"/>
    </row>
    <row r="17" spans="2:11" s="11" customFormat="1" ht="18" x14ac:dyDescent="0.15">
      <c r="B17" s="21" t="s">
        <v>47</v>
      </c>
      <c r="C17" s="21" t="s">
        <v>38</v>
      </c>
      <c r="D17" s="21" t="s">
        <v>39</v>
      </c>
      <c r="E17" s="22">
        <v>480</v>
      </c>
      <c r="F17" s="23">
        <f>SUM(E16:E17)</f>
        <v>1200</v>
      </c>
      <c r="G17" s="24">
        <v>261</v>
      </c>
    </row>
    <row r="18" spans="2:11" s="11" customFormat="1" ht="36" x14ac:dyDescent="0.15">
      <c r="B18" s="21" t="s">
        <v>46</v>
      </c>
      <c r="C18" s="21" t="s">
        <v>71</v>
      </c>
      <c r="D18" s="21" t="s">
        <v>61</v>
      </c>
      <c r="E18" s="22">
        <v>100</v>
      </c>
      <c r="F18" s="23">
        <f>E18</f>
        <v>100</v>
      </c>
      <c r="G18" s="24">
        <v>262</v>
      </c>
    </row>
    <row r="19" spans="2:11" s="11" customFormat="1" ht="27" x14ac:dyDescent="0.15">
      <c r="B19" s="21" t="s">
        <v>75</v>
      </c>
      <c r="C19" s="21" t="s">
        <v>76</v>
      </c>
      <c r="D19" s="21" t="s">
        <v>6</v>
      </c>
      <c r="E19" s="22">
        <v>270</v>
      </c>
      <c r="F19" s="23"/>
      <c r="G19" s="24"/>
    </row>
    <row r="20" spans="2:11" s="11" customFormat="1" ht="27" x14ac:dyDescent="0.15">
      <c r="B20" s="21" t="s">
        <v>75</v>
      </c>
      <c r="C20" s="21" t="s">
        <v>76</v>
      </c>
      <c r="D20" s="21" t="s">
        <v>77</v>
      </c>
      <c r="E20" s="22">
        <v>460</v>
      </c>
      <c r="F20" s="23">
        <f>E19+E20</f>
        <v>730</v>
      </c>
      <c r="G20" s="24">
        <v>266</v>
      </c>
    </row>
    <row r="21" spans="2:11" x14ac:dyDescent="0.25">
      <c r="E21" s="14" t="s">
        <v>22</v>
      </c>
      <c r="F21" s="14">
        <f>F11+F13+F15+F17+F18+F20</f>
        <v>6750</v>
      </c>
      <c r="I21" s="20">
        <f>SUM(F9:F20)</f>
        <v>6750</v>
      </c>
      <c r="J21">
        <v>6440</v>
      </c>
      <c r="K21" s="20">
        <f>I21+J21</f>
        <v>13190</v>
      </c>
    </row>
    <row r="22" spans="2:11" x14ac:dyDescent="0.25">
      <c r="B22" s="1" t="s">
        <v>12</v>
      </c>
    </row>
    <row r="24" spans="2:11" x14ac:dyDescent="0.25">
      <c r="E24" s="18">
        <v>100</v>
      </c>
    </row>
    <row r="25" spans="2:11" x14ac:dyDescent="0.25">
      <c r="E25" s="18">
        <v>1200</v>
      </c>
    </row>
    <row r="26" spans="2:11" x14ac:dyDescent="0.25">
      <c r="E26" s="18">
        <v>710</v>
      </c>
    </row>
    <row r="27" spans="2:11" x14ac:dyDescent="0.25">
      <c r="E27" s="18">
        <v>660</v>
      </c>
    </row>
    <row r="28" spans="2:11" x14ac:dyDescent="0.25">
      <c r="E28" s="18">
        <v>480</v>
      </c>
    </row>
    <row r="29" spans="2:11" x14ac:dyDescent="0.25">
      <c r="E29" s="18">
        <v>1370</v>
      </c>
    </row>
    <row r="30" spans="2:11" x14ac:dyDescent="0.25">
      <c r="E30" s="18">
        <v>1020</v>
      </c>
    </row>
    <row r="31" spans="2:11" x14ac:dyDescent="0.25">
      <c r="E31" s="18">
        <v>490</v>
      </c>
    </row>
    <row r="32" spans="2:11" s="2" customFormat="1" x14ac:dyDescent="0.25">
      <c r="B32"/>
      <c r="C32"/>
      <c r="D32"/>
      <c r="E32" s="18">
        <v>390</v>
      </c>
      <c r="G32"/>
      <c r="H32"/>
      <c r="I32"/>
    </row>
    <row r="33" spans="2:9" s="2" customFormat="1" x14ac:dyDescent="0.25">
      <c r="B33"/>
      <c r="C33"/>
      <c r="D33"/>
      <c r="E33" s="18">
        <v>720</v>
      </c>
      <c r="G33"/>
      <c r="H33"/>
      <c r="I33"/>
    </row>
    <row r="34" spans="2:9" s="2" customFormat="1" x14ac:dyDescent="0.25">
      <c r="B34"/>
      <c r="C34"/>
      <c r="D34"/>
      <c r="E34" s="18">
        <v>480</v>
      </c>
      <c r="G34"/>
      <c r="H34"/>
      <c r="I34"/>
    </row>
    <row r="35" spans="2:9" s="2" customFormat="1" x14ac:dyDescent="0.25">
      <c r="B35"/>
      <c r="C35"/>
      <c r="D35"/>
      <c r="E35" s="18">
        <v>390</v>
      </c>
      <c r="G35"/>
      <c r="H35"/>
      <c r="I35"/>
    </row>
    <row r="36" spans="2:9" s="2" customFormat="1" x14ac:dyDescent="0.25">
      <c r="B36"/>
      <c r="C36"/>
      <c r="D36"/>
      <c r="E36" s="18">
        <v>150</v>
      </c>
      <c r="G36"/>
      <c r="H36"/>
      <c r="I36"/>
    </row>
    <row r="37" spans="2:9" s="2" customFormat="1" x14ac:dyDescent="0.25">
      <c r="B37"/>
      <c r="C37"/>
      <c r="D37"/>
      <c r="E37" s="18">
        <v>280</v>
      </c>
      <c r="G37"/>
      <c r="H37"/>
      <c r="I37"/>
    </row>
    <row r="38" spans="2:9" s="2" customFormat="1" x14ac:dyDescent="0.25">
      <c r="B38"/>
      <c r="C38"/>
      <c r="D38"/>
      <c r="E38" s="18">
        <v>1220</v>
      </c>
      <c r="G38"/>
      <c r="H38"/>
      <c r="I38"/>
    </row>
    <row r="39" spans="2:9" s="2" customFormat="1" x14ac:dyDescent="0.25">
      <c r="B39"/>
      <c r="C39"/>
      <c r="D39"/>
      <c r="E39" s="18">
        <v>270</v>
      </c>
      <c r="G39"/>
      <c r="H39"/>
      <c r="I39"/>
    </row>
    <row r="40" spans="2:9" s="2" customFormat="1" x14ac:dyDescent="0.25">
      <c r="B40"/>
      <c r="C40"/>
      <c r="D40"/>
      <c r="E40" s="18">
        <v>90</v>
      </c>
      <c r="G40"/>
      <c r="H40"/>
      <c r="I40"/>
    </row>
    <row r="41" spans="2:9" s="2" customFormat="1" x14ac:dyDescent="0.25">
      <c r="B41"/>
      <c r="C41"/>
      <c r="D41"/>
      <c r="E41" s="18">
        <v>460</v>
      </c>
      <c r="G41"/>
      <c r="H41"/>
      <c r="I41"/>
    </row>
    <row r="42" spans="2:9" s="2" customFormat="1" x14ac:dyDescent="0.25">
      <c r="B42"/>
      <c r="C42"/>
      <c r="D42"/>
      <c r="E42" s="18">
        <v>100</v>
      </c>
      <c r="G42"/>
      <c r="H42"/>
      <c r="I42"/>
    </row>
    <row r="43" spans="2:9" s="2" customFormat="1" x14ac:dyDescent="0.25">
      <c r="B43"/>
      <c r="C43"/>
      <c r="D43"/>
      <c r="E43" s="18">
        <v>220</v>
      </c>
      <c r="G43"/>
      <c r="H43"/>
      <c r="I43"/>
    </row>
    <row r="44" spans="2:9" s="2" customFormat="1" x14ac:dyDescent="0.25">
      <c r="B44"/>
      <c r="C44"/>
      <c r="D44"/>
      <c r="E44" s="18">
        <v>120</v>
      </c>
      <c r="G44"/>
      <c r="H44"/>
      <c r="I44"/>
    </row>
    <row r="45" spans="2:9" s="2" customFormat="1" x14ac:dyDescent="0.25">
      <c r="B45"/>
      <c r="C45"/>
      <c r="D45"/>
      <c r="E45" s="18">
        <v>30</v>
      </c>
      <c r="G45"/>
      <c r="H45"/>
      <c r="I45"/>
    </row>
    <row r="46" spans="2:9" s="2" customFormat="1" x14ac:dyDescent="0.25">
      <c r="B46"/>
      <c r="C46"/>
      <c r="D46"/>
      <c r="E46" s="18">
        <v>50</v>
      </c>
      <c r="G46"/>
      <c r="H46"/>
      <c r="I46"/>
    </row>
    <row r="47" spans="2:9" s="2" customFormat="1" x14ac:dyDescent="0.25">
      <c r="B47"/>
      <c r="C47"/>
      <c r="D47"/>
      <c r="E47" s="18">
        <v>2190</v>
      </c>
      <c r="G47"/>
      <c r="H47"/>
      <c r="I47"/>
    </row>
    <row r="48" spans="2:9" s="2" customFormat="1" x14ac:dyDescent="0.25">
      <c r="B48"/>
      <c r="C48"/>
      <c r="D48"/>
      <c r="E48" s="6">
        <f>SUM(E24:E47)</f>
        <v>13190</v>
      </c>
      <c r="G48"/>
      <c r="H48"/>
      <c r="I48"/>
    </row>
    <row r="49" spans="2:9" s="2" customFormat="1" x14ac:dyDescent="0.25">
      <c r="B49"/>
      <c r="C49"/>
      <c r="D49"/>
      <c r="E49" s="18"/>
      <c r="G49"/>
      <c r="H49"/>
      <c r="I49"/>
    </row>
    <row r="50" spans="2:9" s="2" customFormat="1" x14ac:dyDescent="0.25">
      <c r="B50"/>
      <c r="C50"/>
      <c r="D50"/>
      <c r="E50" s="18"/>
      <c r="G50"/>
      <c r="H50"/>
      <c r="I50"/>
    </row>
    <row r="51" spans="2:9" s="2" customFormat="1" x14ac:dyDescent="0.25">
      <c r="B51"/>
      <c r="C51"/>
      <c r="D51"/>
      <c r="E51" s="18"/>
      <c r="G51"/>
      <c r="H51"/>
      <c r="I51"/>
    </row>
    <row r="52" spans="2:9" s="2" customFormat="1" x14ac:dyDescent="0.25">
      <c r="B52"/>
      <c r="C52"/>
      <c r="D52"/>
      <c r="E52" s="18"/>
      <c r="G52"/>
      <c r="H52"/>
      <c r="I52"/>
    </row>
  </sheetData>
  <autoFilter ref="B8:G22" xr:uid="{00000000-0009-0000-0000-000004000000}"/>
  <mergeCells count="1">
    <mergeCell ref="C5:D5"/>
  </mergeCell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7"/>
  <dimension ref="B5:I73"/>
  <sheetViews>
    <sheetView topLeftCell="A22" zoomScale="136" zoomScaleNormal="136" workbookViewId="0">
      <selection activeCell="B23" sqref="B23:D27"/>
    </sheetView>
  </sheetViews>
  <sheetFormatPr baseColWidth="10" defaultRowHeight="15" x14ac:dyDescent="0.25"/>
  <cols>
    <col min="1" max="1" width="3.42578125" customWidth="1"/>
    <col min="2" max="2" width="20.140625" bestFit="1" customWidth="1"/>
    <col min="3" max="3" width="18.140625" customWidth="1"/>
    <col min="4" max="4" width="20.5703125" customWidth="1"/>
    <col min="5" max="5" width="8.85546875" style="2" customWidth="1"/>
    <col min="6" max="6" width="9.7109375" style="2" customWidth="1"/>
    <col min="7" max="7" width="8.5703125" customWidth="1"/>
  </cols>
  <sheetData>
    <row r="5" spans="2:7" x14ac:dyDescent="0.25">
      <c r="B5" s="1"/>
      <c r="C5" s="52" t="s">
        <v>93</v>
      </c>
      <c r="D5" s="52"/>
      <c r="E5" s="3"/>
      <c r="F5" s="3"/>
      <c r="G5" s="4"/>
    </row>
    <row r="6" spans="2:7" x14ac:dyDescent="0.25">
      <c r="B6" s="1"/>
      <c r="C6" s="5"/>
      <c r="D6" s="5"/>
      <c r="E6" s="6"/>
      <c r="F6" s="6"/>
      <c r="G6" s="1"/>
    </row>
    <row r="7" spans="2:7" x14ac:dyDescent="0.25">
      <c r="B7" s="1"/>
      <c r="C7" s="1"/>
      <c r="D7" s="1" t="s">
        <v>94</v>
      </c>
      <c r="E7" s="6"/>
      <c r="F7" s="6"/>
      <c r="G7" s="1"/>
    </row>
    <row r="8" spans="2:7" ht="21" customHeight="1" x14ac:dyDescent="0.25">
      <c r="B8" s="7" t="s">
        <v>0</v>
      </c>
      <c r="C8" s="7" t="s">
        <v>1</v>
      </c>
      <c r="D8" s="7" t="s">
        <v>2</v>
      </c>
      <c r="E8" s="8" t="s">
        <v>3</v>
      </c>
      <c r="F8" s="8" t="s">
        <v>4</v>
      </c>
      <c r="G8" s="7" t="s">
        <v>5</v>
      </c>
    </row>
    <row r="9" spans="2:7" s="11" customFormat="1" ht="18" x14ac:dyDescent="0.15">
      <c r="B9" s="9" t="s">
        <v>41</v>
      </c>
      <c r="C9" s="9" t="s">
        <v>42</v>
      </c>
      <c r="D9" s="9" t="s">
        <v>43</v>
      </c>
      <c r="E9" s="10">
        <v>100</v>
      </c>
      <c r="F9" s="12">
        <f>E9</f>
        <v>100</v>
      </c>
      <c r="G9" s="13">
        <v>254</v>
      </c>
    </row>
    <row r="10" spans="2:7" s="11" customFormat="1" ht="18" x14ac:dyDescent="0.15">
      <c r="B10" s="9" t="s">
        <v>26</v>
      </c>
      <c r="C10" s="9" t="s">
        <v>90</v>
      </c>
      <c r="D10" s="9" t="s">
        <v>28</v>
      </c>
      <c r="E10" s="10">
        <v>260</v>
      </c>
      <c r="F10" s="12"/>
      <c r="G10" s="13"/>
    </row>
    <row r="11" spans="2:7" s="11" customFormat="1" ht="18" x14ac:dyDescent="0.15">
      <c r="B11" s="9" t="s">
        <v>26</v>
      </c>
      <c r="C11" s="9" t="s">
        <v>90</v>
      </c>
      <c r="D11" s="9" t="s">
        <v>49</v>
      </c>
      <c r="E11" s="10">
        <v>280</v>
      </c>
      <c r="F11" s="12"/>
      <c r="G11" s="13"/>
    </row>
    <row r="12" spans="2:7" s="11" customFormat="1" ht="18" x14ac:dyDescent="0.15">
      <c r="B12" s="15" t="s">
        <v>26</v>
      </c>
      <c r="C12" s="9" t="s">
        <v>90</v>
      </c>
      <c r="D12" s="9" t="s">
        <v>29</v>
      </c>
      <c r="E12" s="10">
        <v>140</v>
      </c>
      <c r="F12" s="12"/>
      <c r="G12" s="13"/>
    </row>
    <row r="13" spans="2:7" s="11" customFormat="1" ht="18" x14ac:dyDescent="0.15">
      <c r="B13" s="15" t="s">
        <v>26</v>
      </c>
      <c r="C13" s="9" t="s">
        <v>90</v>
      </c>
      <c r="D13" s="9" t="s">
        <v>50</v>
      </c>
      <c r="E13" s="10">
        <v>220</v>
      </c>
      <c r="F13" s="12"/>
      <c r="G13" s="13"/>
    </row>
    <row r="14" spans="2:7" s="11" customFormat="1" ht="18" x14ac:dyDescent="0.15">
      <c r="B14" s="15" t="s">
        <v>26</v>
      </c>
      <c r="C14" s="9" t="s">
        <v>90</v>
      </c>
      <c r="D14" s="9" t="s">
        <v>51</v>
      </c>
      <c r="E14" s="10">
        <v>260</v>
      </c>
      <c r="F14" s="12"/>
      <c r="G14" s="13"/>
    </row>
    <row r="15" spans="2:7" s="11" customFormat="1" ht="18" x14ac:dyDescent="0.15">
      <c r="B15" s="15" t="s">
        <v>26</v>
      </c>
      <c r="C15" s="9" t="s">
        <v>90</v>
      </c>
      <c r="D15" s="9" t="s">
        <v>52</v>
      </c>
      <c r="E15" s="10">
        <v>40</v>
      </c>
      <c r="F15" s="12">
        <f>SUM(E10:E15)</f>
        <v>1200</v>
      </c>
      <c r="G15" s="13">
        <v>255</v>
      </c>
    </row>
    <row r="16" spans="2:7" s="11" customFormat="1" ht="45" x14ac:dyDescent="0.15">
      <c r="B16" s="9" t="s">
        <v>44</v>
      </c>
      <c r="C16" s="9" t="s">
        <v>30</v>
      </c>
      <c r="D16" s="9" t="s">
        <v>32</v>
      </c>
      <c r="E16" s="10">
        <v>40</v>
      </c>
      <c r="F16" s="12"/>
      <c r="G16" s="13"/>
    </row>
    <row r="17" spans="2:7" s="11" customFormat="1" ht="45" x14ac:dyDescent="0.15">
      <c r="B17" s="9" t="s">
        <v>44</v>
      </c>
      <c r="C17" s="9" t="s">
        <v>30</v>
      </c>
      <c r="D17" s="9" t="s">
        <v>67</v>
      </c>
      <c r="E17" s="10">
        <v>240</v>
      </c>
      <c r="F17" s="12"/>
      <c r="G17" s="13"/>
    </row>
    <row r="18" spans="2:7" s="11" customFormat="1" ht="45" x14ac:dyDescent="0.15">
      <c r="B18" s="9" t="s">
        <v>44</v>
      </c>
      <c r="C18" s="9" t="s">
        <v>30</v>
      </c>
      <c r="D18" s="9" t="s">
        <v>68</v>
      </c>
      <c r="E18" s="10">
        <v>280</v>
      </c>
      <c r="F18" s="12"/>
      <c r="G18" s="13"/>
    </row>
    <row r="19" spans="2:7" s="11" customFormat="1" ht="45" x14ac:dyDescent="0.15">
      <c r="B19" s="9" t="s">
        <v>44</v>
      </c>
      <c r="C19" s="9" t="s">
        <v>30</v>
      </c>
      <c r="D19" s="9" t="s">
        <v>69</v>
      </c>
      <c r="E19" s="10">
        <v>200</v>
      </c>
      <c r="F19" s="12"/>
      <c r="G19" s="13"/>
    </row>
    <row r="20" spans="2:7" s="11" customFormat="1" ht="45" x14ac:dyDescent="0.15">
      <c r="B20" s="9" t="s">
        <v>44</v>
      </c>
      <c r="C20" s="9" t="s">
        <v>30</v>
      </c>
      <c r="D20" s="9" t="s">
        <v>59</v>
      </c>
      <c r="E20" s="10">
        <v>180</v>
      </c>
      <c r="F20" s="12"/>
      <c r="G20" s="13"/>
    </row>
    <row r="21" spans="2:7" s="11" customFormat="1" ht="45" x14ac:dyDescent="0.15">
      <c r="B21" s="9" t="s">
        <v>44</v>
      </c>
      <c r="C21" s="9" t="s">
        <v>30</v>
      </c>
      <c r="D21" s="9" t="s">
        <v>70</v>
      </c>
      <c r="E21" s="10">
        <v>260</v>
      </c>
      <c r="F21" s="12"/>
      <c r="G21" s="13"/>
    </row>
    <row r="22" spans="2:7" s="11" customFormat="1" ht="45" x14ac:dyDescent="0.15">
      <c r="B22" s="9" t="s">
        <v>44</v>
      </c>
      <c r="C22" s="9" t="s">
        <v>30</v>
      </c>
      <c r="D22" s="9" t="s">
        <v>31</v>
      </c>
      <c r="E22" s="10">
        <v>20</v>
      </c>
      <c r="F22" s="12">
        <f>SUM(E16:E22)</f>
        <v>1220</v>
      </c>
      <c r="G22" s="13">
        <v>256</v>
      </c>
    </row>
    <row r="23" spans="2:7" s="11" customFormat="1" ht="18" x14ac:dyDescent="0.15">
      <c r="B23" s="15" t="s">
        <v>62</v>
      </c>
      <c r="C23" s="9" t="s">
        <v>63</v>
      </c>
      <c r="D23" s="9" t="s">
        <v>33</v>
      </c>
      <c r="E23" s="10">
        <v>140</v>
      </c>
      <c r="F23" s="17"/>
      <c r="G23" s="13"/>
    </row>
    <row r="24" spans="2:7" s="11" customFormat="1" ht="18" x14ac:dyDescent="0.15">
      <c r="B24" s="15" t="s">
        <v>62</v>
      </c>
      <c r="C24" s="9" t="s">
        <v>63</v>
      </c>
      <c r="D24" s="9" t="s">
        <v>65</v>
      </c>
      <c r="E24" s="10">
        <v>170</v>
      </c>
      <c r="F24" s="16"/>
      <c r="G24" s="13"/>
    </row>
    <row r="25" spans="2:7" s="11" customFormat="1" ht="18" x14ac:dyDescent="0.15">
      <c r="B25" s="15" t="s">
        <v>62</v>
      </c>
      <c r="C25" s="9" t="s">
        <v>63</v>
      </c>
      <c r="D25" s="9" t="s">
        <v>64</v>
      </c>
      <c r="E25" s="10">
        <v>300</v>
      </c>
      <c r="F25" s="16"/>
      <c r="G25" s="13"/>
    </row>
    <row r="26" spans="2:7" s="11" customFormat="1" ht="18" x14ac:dyDescent="0.15">
      <c r="B26" s="15" t="s">
        <v>62</v>
      </c>
      <c r="C26" s="9" t="s">
        <v>63</v>
      </c>
      <c r="D26" s="9" t="s">
        <v>36</v>
      </c>
      <c r="E26" s="10">
        <v>20</v>
      </c>
      <c r="F26" s="16"/>
      <c r="G26" s="13"/>
    </row>
    <row r="27" spans="2:7" s="11" customFormat="1" ht="18" x14ac:dyDescent="0.15">
      <c r="B27" s="15" t="s">
        <v>62</v>
      </c>
      <c r="C27" s="9" t="s">
        <v>63</v>
      </c>
      <c r="D27" s="9" t="s">
        <v>34</v>
      </c>
      <c r="E27" s="10">
        <v>80</v>
      </c>
      <c r="F27" s="16">
        <f>SUM(E23:E27)</f>
        <v>710</v>
      </c>
      <c r="G27" s="13">
        <v>257</v>
      </c>
    </row>
    <row r="28" spans="2:7" s="11" customFormat="1" ht="36" x14ac:dyDescent="0.15">
      <c r="B28" s="9" t="s">
        <v>46</v>
      </c>
      <c r="C28" s="9" t="s">
        <v>71</v>
      </c>
      <c r="D28" s="9" t="s">
        <v>23</v>
      </c>
      <c r="E28" s="10">
        <v>120</v>
      </c>
      <c r="F28" s="16">
        <f>SUM(E28:E28)</f>
        <v>120</v>
      </c>
      <c r="G28" s="13">
        <v>258</v>
      </c>
    </row>
    <row r="29" spans="2:7" s="11" customFormat="1" ht="18" x14ac:dyDescent="0.15">
      <c r="B29" s="9" t="s">
        <v>92</v>
      </c>
      <c r="C29" s="9" t="s">
        <v>71</v>
      </c>
      <c r="D29" s="9" t="s">
        <v>60</v>
      </c>
      <c r="E29" s="10">
        <v>90</v>
      </c>
      <c r="F29" s="12">
        <f>SUM(E29:E29)</f>
        <v>90</v>
      </c>
      <c r="G29" s="13">
        <v>259</v>
      </c>
    </row>
    <row r="30" spans="2:7" s="11" customFormat="1" ht="54" x14ac:dyDescent="0.15">
      <c r="B30" s="15" t="s">
        <v>57</v>
      </c>
      <c r="C30" s="9" t="s">
        <v>20</v>
      </c>
      <c r="D30" s="9" t="s">
        <v>58</v>
      </c>
      <c r="E30" s="10">
        <v>100</v>
      </c>
      <c r="F30" s="12"/>
      <c r="G30" s="13"/>
    </row>
    <row r="31" spans="2:7" s="11" customFormat="1" ht="54" x14ac:dyDescent="0.15">
      <c r="B31" s="15" t="s">
        <v>57</v>
      </c>
      <c r="C31" s="9" t="s">
        <v>20</v>
      </c>
      <c r="D31" s="9" t="s">
        <v>72</v>
      </c>
      <c r="E31" s="10">
        <v>50</v>
      </c>
      <c r="F31" s="12">
        <f>SUM(E30:E31)</f>
        <v>150</v>
      </c>
      <c r="G31" s="13">
        <v>260</v>
      </c>
    </row>
    <row r="32" spans="2:7" s="11" customFormat="1" ht="63" x14ac:dyDescent="0.15">
      <c r="B32" s="15" t="s">
        <v>73</v>
      </c>
      <c r="C32" s="9" t="s">
        <v>20</v>
      </c>
      <c r="D32" s="9" t="s">
        <v>53</v>
      </c>
      <c r="E32" s="10">
        <v>300</v>
      </c>
      <c r="F32" s="12"/>
      <c r="G32" s="13"/>
    </row>
    <row r="33" spans="2:9" s="11" customFormat="1" ht="63" x14ac:dyDescent="0.15">
      <c r="B33" s="15" t="s">
        <v>73</v>
      </c>
      <c r="C33" s="9" t="s">
        <v>20</v>
      </c>
      <c r="D33" s="9" t="s">
        <v>21</v>
      </c>
      <c r="E33" s="10">
        <v>90</v>
      </c>
      <c r="F33" s="12">
        <f>SUM(E32:E33)</f>
        <v>390</v>
      </c>
      <c r="G33" s="13">
        <v>261</v>
      </c>
    </row>
    <row r="34" spans="2:9" s="11" customFormat="1" ht="45" x14ac:dyDescent="0.15">
      <c r="B34" s="9" t="s">
        <v>78</v>
      </c>
      <c r="C34" s="9" t="s">
        <v>15</v>
      </c>
      <c r="D34" s="9" t="s">
        <v>37</v>
      </c>
      <c r="E34" s="10">
        <v>220</v>
      </c>
      <c r="F34" s="12">
        <f>SUM(E34)</f>
        <v>220</v>
      </c>
      <c r="G34" s="13">
        <v>262</v>
      </c>
    </row>
    <row r="35" spans="2:9" s="11" customFormat="1" ht="18" x14ac:dyDescent="0.15">
      <c r="B35" s="9" t="s">
        <v>79</v>
      </c>
      <c r="C35" s="9" t="s">
        <v>66</v>
      </c>
      <c r="D35" s="9" t="s">
        <v>80</v>
      </c>
      <c r="E35" s="10">
        <v>30</v>
      </c>
      <c r="F35" s="12">
        <f>SUM(E35)</f>
        <v>30</v>
      </c>
      <c r="G35" s="13">
        <v>263</v>
      </c>
    </row>
    <row r="36" spans="2:9" s="11" customFormat="1" ht="36" x14ac:dyDescent="0.15">
      <c r="B36" s="9" t="s">
        <v>81</v>
      </c>
      <c r="C36" s="9" t="s">
        <v>82</v>
      </c>
      <c r="D36" s="9" t="s">
        <v>83</v>
      </c>
      <c r="E36" s="10">
        <v>50</v>
      </c>
      <c r="F36" s="12">
        <f>E36</f>
        <v>50</v>
      </c>
      <c r="G36" s="13">
        <v>269</v>
      </c>
    </row>
    <row r="37" spans="2:9" s="11" customFormat="1" ht="36" x14ac:dyDescent="0.15">
      <c r="B37" s="9" t="s">
        <v>84</v>
      </c>
      <c r="C37" s="9" t="s">
        <v>86</v>
      </c>
      <c r="D37" s="9" t="s">
        <v>85</v>
      </c>
      <c r="E37" s="10">
        <v>1430</v>
      </c>
      <c r="F37" s="12"/>
      <c r="G37" s="13"/>
    </row>
    <row r="38" spans="2:9" s="11" customFormat="1" ht="36" x14ac:dyDescent="0.15">
      <c r="B38" s="9" t="s">
        <v>84</v>
      </c>
      <c r="C38" s="9" t="s">
        <v>86</v>
      </c>
      <c r="D38" s="9" t="s">
        <v>87</v>
      </c>
      <c r="E38" s="10">
        <v>280</v>
      </c>
      <c r="F38" s="12"/>
      <c r="G38" s="13"/>
    </row>
    <row r="39" spans="2:9" s="11" customFormat="1" ht="36" x14ac:dyDescent="0.15">
      <c r="B39" s="9" t="s">
        <v>84</v>
      </c>
      <c r="C39" s="9" t="s">
        <v>86</v>
      </c>
      <c r="D39" s="9" t="s">
        <v>88</v>
      </c>
      <c r="E39" s="10">
        <v>240</v>
      </c>
      <c r="F39" s="12"/>
      <c r="G39" s="13"/>
    </row>
    <row r="40" spans="2:9" s="11" customFormat="1" ht="36" x14ac:dyDescent="0.15">
      <c r="B40" s="9" t="s">
        <v>84</v>
      </c>
      <c r="C40" s="9" t="s">
        <v>86</v>
      </c>
      <c r="D40" s="9" t="s">
        <v>89</v>
      </c>
      <c r="E40" s="10">
        <v>240</v>
      </c>
      <c r="F40" s="12">
        <v>2000</v>
      </c>
      <c r="G40" s="13">
        <v>270</v>
      </c>
    </row>
    <row r="41" spans="2:9" s="11" customFormat="1" ht="18" x14ac:dyDescent="0.15">
      <c r="B41" s="9" t="s">
        <v>95</v>
      </c>
      <c r="C41" s="9" t="s">
        <v>96</v>
      </c>
      <c r="D41" s="9" t="s">
        <v>97</v>
      </c>
      <c r="E41" s="10">
        <v>160</v>
      </c>
      <c r="F41" s="12">
        <f>SUM(E41)</f>
        <v>160</v>
      </c>
      <c r="G41" s="13">
        <v>271</v>
      </c>
    </row>
    <row r="42" spans="2:9" x14ac:dyDescent="0.25">
      <c r="E42" s="14" t="s">
        <v>22</v>
      </c>
      <c r="F42" s="14">
        <f>F9+F15+F22+F27+F28+F29+F31+F33++F34+F35+F36+F40+F41</f>
        <v>6440</v>
      </c>
      <c r="I42" s="20">
        <f>SUM(F9:F41)</f>
        <v>6440</v>
      </c>
    </row>
    <row r="43" spans="2:9" x14ac:dyDescent="0.25">
      <c r="B43" s="1" t="s">
        <v>12</v>
      </c>
    </row>
    <row r="45" spans="2:9" x14ac:dyDescent="0.25">
      <c r="E45" s="18">
        <v>100</v>
      </c>
    </row>
    <row r="46" spans="2:9" x14ac:dyDescent="0.25">
      <c r="E46" s="18">
        <v>1200</v>
      </c>
    </row>
    <row r="47" spans="2:9" x14ac:dyDescent="0.25">
      <c r="E47" s="18">
        <v>710</v>
      </c>
    </row>
    <row r="48" spans="2:9" x14ac:dyDescent="0.25">
      <c r="E48" s="18">
        <v>660</v>
      </c>
    </row>
    <row r="49" spans="2:9" x14ac:dyDescent="0.25">
      <c r="E49" s="18">
        <v>480</v>
      </c>
    </row>
    <row r="50" spans="2:9" x14ac:dyDescent="0.25">
      <c r="E50" s="18">
        <v>1370</v>
      </c>
    </row>
    <row r="51" spans="2:9" x14ac:dyDescent="0.25">
      <c r="E51" s="18">
        <v>1020</v>
      </c>
    </row>
    <row r="52" spans="2:9" x14ac:dyDescent="0.25">
      <c r="E52" s="18">
        <v>490</v>
      </c>
    </row>
    <row r="53" spans="2:9" s="2" customFormat="1" x14ac:dyDescent="0.25">
      <c r="B53"/>
      <c r="C53"/>
      <c r="D53"/>
      <c r="E53" s="18">
        <v>390</v>
      </c>
      <c r="G53"/>
      <c r="H53"/>
      <c r="I53"/>
    </row>
    <row r="54" spans="2:9" s="2" customFormat="1" x14ac:dyDescent="0.25">
      <c r="B54"/>
      <c r="C54"/>
      <c r="D54"/>
      <c r="E54" s="18">
        <v>720</v>
      </c>
      <c r="G54"/>
      <c r="H54"/>
      <c r="I54"/>
    </row>
    <row r="55" spans="2:9" s="2" customFormat="1" x14ac:dyDescent="0.25">
      <c r="B55"/>
      <c r="C55"/>
      <c r="D55"/>
      <c r="E55" s="18">
        <v>480</v>
      </c>
      <c r="G55"/>
      <c r="H55"/>
      <c r="I55"/>
    </row>
    <row r="56" spans="2:9" s="2" customFormat="1" x14ac:dyDescent="0.25">
      <c r="B56"/>
      <c r="C56"/>
      <c r="D56"/>
      <c r="E56" s="18">
        <v>390</v>
      </c>
      <c r="G56"/>
      <c r="H56"/>
      <c r="I56"/>
    </row>
    <row r="57" spans="2:9" s="2" customFormat="1" x14ac:dyDescent="0.25">
      <c r="B57"/>
      <c r="C57"/>
      <c r="D57"/>
      <c r="E57" s="18">
        <v>150</v>
      </c>
      <c r="G57"/>
      <c r="H57"/>
      <c r="I57"/>
    </row>
    <row r="58" spans="2:9" s="2" customFormat="1" x14ac:dyDescent="0.25">
      <c r="B58"/>
      <c r="C58"/>
      <c r="D58"/>
      <c r="E58" s="18">
        <v>280</v>
      </c>
      <c r="G58"/>
      <c r="H58"/>
      <c r="I58"/>
    </row>
    <row r="59" spans="2:9" s="2" customFormat="1" x14ac:dyDescent="0.25">
      <c r="B59"/>
      <c r="C59"/>
      <c r="D59"/>
      <c r="E59" s="18">
        <v>1220</v>
      </c>
      <c r="G59"/>
      <c r="H59"/>
      <c r="I59"/>
    </row>
    <row r="60" spans="2:9" s="2" customFormat="1" x14ac:dyDescent="0.25">
      <c r="B60"/>
      <c r="C60"/>
      <c r="D60"/>
      <c r="E60" s="18">
        <v>270</v>
      </c>
      <c r="G60"/>
      <c r="H60"/>
      <c r="I60"/>
    </row>
    <row r="61" spans="2:9" s="2" customFormat="1" x14ac:dyDescent="0.25">
      <c r="B61"/>
      <c r="C61"/>
      <c r="D61"/>
      <c r="E61" s="18">
        <v>90</v>
      </c>
      <c r="G61"/>
      <c r="H61"/>
      <c r="I61"/>
    </row>
    <row r="62" spans="2:9" s="2" customFormat="1" x14ac:dyDescent="0.25">
      <c r="B62"/>
      <c r="C62"/>
      <c r="D62"/>
      <c r="E62" s="18">
        <v>460</v>
      </c>
      <c r="G62"/>
      <c r="H62"/>
      <c r="I62"/>
    </row>
    <row r="63" spans="2:9" s="2" customFormat="1" x14ac:dyDescent="0.25">
      <c r="B63"/>
      <c r="C63"/>
      <c r="D63"/>
      <c r="E63" s="18">
        <v>100</v>
      </c>
      <c r="G63"/>
      <c r="H63"/>
      <c r="I63"/>
    </row>
    <row r="64" spans="2:9" s="2" customFormat="1" x14ac:dyDescent="0.25">
      <c r="B64"/>
      <c r="C64"/>
      <c r="D64"/>
      <c r="E64" s="18">
        <v>220</v>
      </c>
      <c r="G64"/>
      <c r="H64"/>
      <c r="I64"/>
    </row>
    <row r="65" spans="2:9" s="2" customFormat="1" x14ac:dyDescent="0.25">
      <c r="B65"/>
      <c r="C65"/>
      <c r="D65"/>
      <c r="E65" s="18">
        <v>120</v>
      </c>
      <c r="G65"/>
      <c r="H65"/>
      <c r="I65"/>
    </row>
    <row r="66" spans="2:9" s="2" customFormat="1" x14ac:dyDescent="0.25">
      <c r="B66"/>
      <c r="C66"/>
      <c r="D66"/>
      <c r="E66" s="18">
        <v>30</v>
      </c>
      <c r="G66"/>
      <c r="H66"/>
      <c r="I66"/>
    </row>
    <row r="67" spans="2:9" s="2" customFormat="1" x14ac:dyDescent="0.25">
      <c r="B67"/>
      <c r="C67"/>
      <c r="D67"/>
      <c r="E67" s="18">
        <v>50</v>
      </c>
      <c r="G67"/>
      <c r="H67"/>
      <c r="I67"/>
    </row>
    <row r="68" spans="2:9" s="2" customFormat="1" x14ac:dyDescent="0.25">
      <c r="B68"/>
      <c r="C68"/>
      <c r="D68"/>
      <c r="E68" s="18">
        <v>2190</v>
      </c>
      <c r="G68"/>
      <c r="H68"/>
      <c r="I68"/>
    </row>
    <row r="69" spans="2:9" s="2" customFormat="1" x14ac:dyDescent="0.25">
      <c r="B69"/>
      <c r="C69"/>
      <c r="D69"/>
      <c r="E69" s="6">
        <f>SUM(E45:E68)</f>
        <v>13190</v>
      </c>
      <c r="G69"/>
      <c r="H69"/>
      <c r="I69"/>
    </row>
    <row r="70" spans="2:9" s="2" customFormat="1" x14ac:dyDescent="0.25">
      <c r="B70"/>
      <c r="C70"/>
      <c r="D70"/>
      <c r="E70" s="18"/>
      <c r="G70"/>
      <c r="H70"/>
      <c r="I70"/>
    </row>
    <row r="71" spans="2:9" s="2" customFormat="1" x14ac:dyDescent="0.25">
      <c r="B71"/>
      <c r="C71"/>
      <c r="D71"/>
      <c r="E71" s="18"/>
      <c r="G71"/>
      <c r="H71"/>
      <c r="I71"/>
    </row>
    <row r="72" spans="2:9" s="2" customFormat="1" x14ac:dyDescent="0.25">
      <c r="B72"/>
      <c r="C72"/>
      <c r="D72"/>
      <c r="E72" s="18"/>
      <c r="G72"/>
      <c r="H72"/>
      <c r="I72"/>
    </row>
    <row r="73" spans="2:9" s="2" customFormat="1" x14ac:dyDescent="0.25">
      <c r="B73"/>
      <c r="C73"/>
      <c r="D73"/>
      <c r="E73" s="18"/>
      <c r="G73"/>
      <c r="H73"/>
      <c r="I73"/>
    </row>
  </sheetData>
  <autoFilter ref="B8:G43" xr:uid="{00000000-0009-0000-0000-000005000000}"/>
  <mergeCells count="1">
    <mergeCell ref="C5:D5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PASAJES LOCALES (6)</vt:lpstr>
      <vt:lpstr>ANEXO7. DCPL</vt:lpstr>
      <vt:lpstr>ANEXO 8. RPL</vt:lpstr>
      <vt:lpstr>PASAJES LOCALES (2)</vt:lpstr>
      <vt:lpstr>PASAJES LOCALES (3)</vt:lpstr>
      <vt:lpstr>PASAJES LOCALES (4)</vt:lpstr>
      <vt:lpstr>PASAJES LOCALES (5)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Clarito Martin Sarmiento Alvarez</dc:creator>
  <cp:lastModifiedBy>Magda Macedo E.</cp:lastModifiedBy>
  <cp:lastPrinted>2025-09-18T00:51:09Z</cp:lastPrinted>
  <dcterms:created xsi:type="dcterms:W3CDTF">2023-11-13T20:23:39Z</dcterms:created>
  <dcterms:modified xsi:type="dcterms:W3CDTF">2025-09-26T18:24:46Z</dcterms:modified>
</cp:coreProperties>
</file>